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095" yWindow="240" windowWidth="20055" windowHeight="844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AL10" i="1"/>
  <c r="AM11"/>
  <c r="AM12"/>
  <c r="AM13"/>
  <c r="AM14"/>
  <c r="AM15"/>
  <c r="AM16"/>
  <c r="AM17"/>
  <c r="AM18"/>
  <c r="AO18" s="1"/>
  <c r="AM19"/>
  <c r="AM20"/>
  <c r="AO20" s="1"/>
  <c r="AM10"/>
  <c r="AO11"/>
  <c r="AL19"/>
  <c r="AO14"/>
  <c r="AO17"/>
  <c r="F25" l="1"/>
  <c r="G25"/>
  <c r="H25"/>
  <c r="I25"/>
  <c r="J25"/>
  <c r="K25"/>
  <c r="L25"/>
  <c r="M25"/>
  <c r="N25"/>
  <c r="O25"/>
  <c r="P25"/>
  <c r="Q25"/>
  <c r="R25"/>
  <c r="S25"/>
  <c r="T25"/>
  <c r="U25"/>
  <c r="V25"/>
  <c r="W25"/>
  <c r="X25"/>
  <c r="Y25"/>
  <c r="Z25"/>
  <c r="AA25"/>
  <c r="AB25"/>
  <c r="AC25"/>
  <c r="AD25"/>
  <c r="AE25"/>
  <c r="AF25"/>
  <c r="AG25"/>
  <c r="AH25"/>
  <c r="AI25"/>
  <c r="E25"/>
  <c r="AJ20"/>
  <c r="AJ11"/>
  <c r="AJ12"/>
  <c r="AJ13"/>
  <c r="AJ14"/>
  <c r="AJ15"/>
  <c r="AJ16"/>
  <c r="AJ17"/>
  <c r="AJ18"/>
  <c r="AJ19"/>
  <c r="AJ10"/>
  <c r="AK11"/>
  <c r="AK12"/>
  <c r="AK13"/>
  <c r="AK14"/>
  <c r="AK15"/>
  <c r="AK16"/>
  <c r="AK17"/>
  <c r="AK18"/>
  <c r="AK19"/>
  <c r="AK20"/>
  <c r="AK10"/>
  <c r="AL11"/>
  <c r="AL12"/>
  <c r="AL13"/>
  <c r="AL14"/>
  <c r="AL15"/>
  <c r="AL16"/>
  <c r="AL17"/>
  <c r="AL18"/>
  <c r="AL20"/>
  <c r="E21"/>
  <c r="E26" s="1"/>
  <c r="G21"/>
  <c r="G23" s="1"/>
  <c r="H21"/>
  <c r="H22" s="1"/>
  <c r="I21"/>
  <c r="I23" s="1"/>
  <c r="J21"/>
  <c r="J22" s="1"/>
  <c r="K21"/>
  <c r="K23" s="1"/>
  <c r="L21"/>
  <c r="L22" s="1"/>
  <c r="M21"/>
  <c r="M23" s="1"/>
  <c r="N21"/>
  <c r="N22" s="1"/>
  <c r="O21"/>
  <c r="O23" s="1"/>
  <c r="P21"/>
  <c r="P22" s="1"/>
  <c r="Q21"/>
  <c r="Q22" s="1"/>
  <c r="R21"/>
  <c r="R23" s="1"/>
  <c r="S21"/>
  <c r="S23" s="1"/>
  <c r="T21"/>
  <c r="T23" s="1"/>
  <c r="U21"/>
  <c r="U22" s="1"/>
  <c r="V21"/>
  <c r="V23" s="1"/>
  <c r="W21"/>
  <c r="W23" s="1"/>
  <c r="X21"/>
  <c r="X23" s="1"/>
  <c r="Y21"/>
  <c r="Y23" s="1"/>
  <c r="Z21"/>
  <c r="Z22" s="1"/>
  <c r="AA21"/>
  <c r="AA23" s="1"/>
  <c r="AB21"/>
  <c r="AB22" s="1"/>
  <c r="AC21"/>
  <c r="AC23" s="1"/>
  <c r="AD21"/>
  <c r="AD22" s="1"/>
  <c r="AE21"/>
  <c r="AE23" s="1"/>
  <c r="AF21"/>
  <c r="AF23" s="1"/>
  <c r="AG21"/>
  <c r="AG22" s="1"/>
  <c r="AH21"/>
  <c r="AH23" s="1"/>
  <c r="AI21"/>
  <c r="AI23" s="1"/>
  <c r="F21"/>
  <c r="F22" s="1"/>
  <c r="AN12" l="1"/>
  <c r="AO12" s="1"/>
  <c r="AN15"/>
  <c r="AO15" s="1"/>
  <c r="AN19"/>
  <c r="AO19" s="1"/>
  <c r="AN13"/>
  <c r="AO13" s="1"/>
  <c r="AN11"/>
  <c r="AN20"/>
  <c r="AN16"/>
  <c r="AO16" s="1"/>
  <c r="AN17"/>
  <c r="AN10"/>
  <c r="AO10" s="1"/>
  <c r="AN14"/>
  <c r="AN18"/>
  <c r="AD24"/>
  <c r="AB24"/>
  <c r="Z24"/>
  <c r="P24"/>
  <c r="N24"/>
  <c r="L24"/>
  <c r="J24"/>
  <c r="H24"/>
  <c r="F24"/>
  <c r="AG24"/>
  <c r="U24"/>
  <c r="Q24"/>
  <c r="AJ25"/>
  <c r="AK21"/>
  <c r="E23"/>
  <c r="E22"/>
  <c r="E24" s="1"/>
  <c r="AC26"/>
  <c r="U26"/>
  <c r="M26"/>
  <c r="AI22"/>
  <c r="AI24" s="1"/>
  <c r="AA22"/>
  <c r="AA24" s="1"/>
  <c r="S22"/>
  <c r="S24" s="1"/>
  <c r="K22"/>
  <c r="K24" s="1"/>
  <c r="AG23"/>
  <c r="AG26"/>
  <c r="Y26"/>
  <c r="Q26"/>
  <c r="I26"/>
  <c r="AE22"/>
  <c r="AE24" s="1"/>
  <c r="W22"/>
  <c r="W24" s="1"/>
  <c r="O22"/>
  <c r="O24" s="1"/>
  <c r="G22"/>
  <c r="G24" s="1"/>
  <c r="U23"/>
  <c r="AI26"/>
  <c r="AE26"/>
  <c r="AA26"/>
  <c r="W26"/>
  <c r="S26"/>
  <c r="O26"/>
  <c r="K26"/>
  <c r="G26"/>
  <c r="AC22"/>
  <c r="AC24" s="1"/>
  <c r="Y22"/>
  <c r="Y24" s="1"/>
  <c r="M22"/>
  <c r="M24" s="1"/>
  <c r="I22"/>
  <c r="I24" s="1"/>
  <c r="AD23"/>
  <c r="AB23"/>
  <c r="Z23"/>
  <c r="P23"/>
  <c r="N23"/>
  <c r="L23"/>
  <c r="J23"/>
  <c r="H23"/>
  <c r="F23"/>
  <c r="AH26"/>
  <c r="AF26"/>
  <c r="AD26"/>
  <c r="AB26"/>
  <c r="Z26"/>
  <c r="X26"/>
  <c r="V26"/>
  <c r="T26"/>
  <c r="R26"/>
  <c r="P26"/>
  <c r="N26"/>
  <c r="L26"/>
  <c r="J26"/>
  <c r="H26"/>
  <c r="F26"/>
  <c r="AH22"/>
  <c r="AH24" s="1"/>
  <c r="AF22"/>
  <c r="AF24" s="1"/>
  <c r="X22"/>
  <c r="X24" s="1"/>
  <c r="V22"/>
  <c r="V24" s="1"/>
  <c r="T22"/>
  <c r="T24" s="1"/>
  <c r="R22"/>
  <c r="R24" s="1"/>
  <c r="AL21"/>
  <c r="AJ21"/>
  <c r="Q23"/>
  <c r="AL22" l="1"/>
  <c r="AJ24"/>
  <c r="AJ23"/>
  <c r="AJ22"/>
  <c r="AJ26"/>
  <c r="AK22" l="1"/>
  <c r="AN21"/>
  <c r="AN22" l="1"/>
  <c r="AM21"/>
  <c r="AM22" s="1"/>
  <c r="AO21" l="1"/>
</calcChain>
</file>

<file path=xl/sharedStrings.xml><?xml version="1.0" encoding="utf-8"?>
<sst xmlns="http://schemas.openxmlformats.org/spreadsheetml/2006/main" count="433" uniqueCount="59">
  <si>
    <t>SCHEDULE HOUSE KEEPING TRANSMALL</t>
  </si>
  <si>
    <t>NO</t>
  </si>
  <si>
    <t>DAY</t>
  </si>
  <si>
    <t>DATE</t>
  </si>
  <si>
    <t>NAME</t>
  </si>
  <si>
    <t>PLOTING</t>
  </si>
  <si>
    <t>POSITION</t>
  </si>
  <si>
    <t>PUBLIC ATTD</t>
  </si>
  <si>
    <t>TOILET GF</t>
  </si>
  <si>
    <t>GF</t>
  </si>
  <si>
    <t>TOILET F1</t>
  </si>
  <si>
    <t>F1</t>
  </si>
  <si>
    <t>ALL AREA</t>
  </si>
  <si>
    <t xml:space="preserve">KORIDOR </t>
  </si>
  <si>
    <t>KORIDOR</t>
  </si>
  <si>
    <t>GF &amp; MZ</t>
  </si>
  <si>
    <t>F1 &amp; LG</t>
  </si>
  <si>
    <t>P.A.Attd</t>
  </si>
  <si>
    <t>Team Leader</t>
  </si>
  <si>
    <t>M : Morning 07.00</t>
  </si>
  <si>
    <t>Off : Day Off</t>
  </si>
  <si>
    <t>NB:      *SHEDULE DAPAT BERUBAH SEWAKTU WAKTU SESUAI SITUASI DAN KONDISI</t>
  </si>
  <si>
    <t xml:space="preserve">         * JIKA YANG INGIN MENUKAR SCHEDULE HARUS DI INFOKAN KE PENGAWAS</t>
  </si>
  <si>
    <t>FRADITA</t>
  </si>
  <si>
    <t>Field Manager</t>
  </si>
  <si>
    <t>I GEDE RIAN YASE</t>
  </si>
  <si>
    <t>Housekeeping Supervisor</t>
  </si>
  <si>
    <t>HK</t>
  </si>
  <si>
    <t>M</t>
  </si>
  <si>
    <t>MD1</t>
  </si>
  <si>
    <t>E</t>
  </si>
  <si>
    <t>TOTAL</t>
  </si>
  <si>
    <t>MD2</t>
  </si>
  <si>
    <t>JM</t>
  </si>
  <si>
    <t>SAB</t>
  </si>
  <si>
    <t>MG</t>
  </si>
  <si>
    <t>SN</t>
  </si>
  <si>
    <t>SL</t>
  </si>
  <si>
    <t>RB</t>
  </si>
  <si>
    <t>KM</t>
  </si>
  <si>
    <t>DW</t>
  </si>
  <si>
    <t>N : Night 18.00</t>
  </si>
  <si>
    <t>E : Evening 14.00</t>
  </si>
  <si>
    <t>MD 2 : Middle 12.00</t>
  </si>
  <si>
    <t>MD 1 : Middle 10.00</t>
  </si>
  <si>
    <t>N</t>
  </si>
  <si>
    <t>ROSALINA</t>
  </si>
  <si>
    <t>DENISON</t>
  </si>
  <si>
    <t>ESTER W</t>
  </si>
  <si>
    <t>MANSUR IBRAHIM</t>
  </si>
  <si>
    <t>ESAU</t>
  </si>
  <si>
    <t>YEFLIANA</t>
  </si>
  <si>
    <t>HENDRIK</t>
  </si>
  <si>
    <t>YEHESKIAL</t>
  </si>
  <si>
    <t>DINA YOSINA WILA DIDA</t>
  </si>
  <si>
    <t>YOHANES LAPU NUKU</t>
  </si>
  <si>
    <t xml:space="preserve">DOMINGUS DAMU </t>
  </si>
  <si>
    <t>BULAN : DESEMBER 2023</t>
  </si>
  <si>
    <t>OFF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</si>
</sst>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</font>
    <font>
      <sz val="1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505050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rgb="FF505050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505050"/>
      </left>
      <right/>
      <top style="thin">
        <color rgb="FF505050"/>
      </top>
      <bottom style="thin">
        <color indexed="64"/>
      </bottom>
      <diagonal/>
    </border>
    <border>
      <left style="thin">
        <color rgb="FF505050"/>
      </left>
      <right/>
      <top/>
      <bottom style="thin">
        <color indexed="64"/>
      </bottom>
      <diagonal/>
    </border>
    <border>
      <left style="thin">
        <color rgb="FF50505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1">
    <xf numFmtId="0" fontId="0" fillId="0" borderId="0" xfId="0"/>
    <xf numFmtId="0" fontId="0" fillId="0" borderId="0" xfId="0" applyBorder="1"/>
    <xf numFmtId="0" fontId="0" fillId="0" borderId="16" xfId="0" applyBorder="1"/>
    <xf numFmtId="0" fontId="0" fillId="0" borderId="21" xfId="0" applyBorder="1"/>
    <xf numFmtId="0" fontId="2" fillId="0" borderId="12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2" fillId="0" borderId="0" xfId="0" applyFont="1" applyAlignment="1"/>
    <xf numFmtId="0" fontId="0" fillId="0" borderId="25" xfId="0" applyBorder="1"/>
    <xf numFmtId="0" fontId="2" fillId="0" borderId="16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0" fillId="0" borderId="20" xfId="0" applyBorder="1"/>
    <xf numFmtId="0" fontId="2" fillId="0" borderId="32" xfId="0" applyFont="1" applyBorder="1" applyAlignment="1">
      <alignment horizontal="center" vertical="center"/>
    </xf>
    <xf numFmtId="0" fontId="7" fillId="5" borderId="33" xfId="0" applyFont="1" applyFill="1" applyBorder="1" applyAlignment="1">
      <alignment horizontal="center"/>
    </xf>
    <xf numFmtId="0" fontId="7" fillId="5" borderId="39" xfId="0" applyFont="1" applyFill="1" applyBorder="1" applyAlignment="1">
      <alignment horizontal="center" vertical="center"/>
    </xf>
    <xf numFmtId="0" fontId="0" fillId="0" borderId="24" xfId="0" applyBorder="1"/>
    <xf numFmtId="0" fontId="2" fillId="0" borderId="0" xfId="0" applyFont="1" applyBorder="1"/>
    <xf numFmtId="0" fontId="2" fillId="0" borderId="0" xfId="0" applyFont="1" applyAlignment="1">
      <alignment horizontal="center"/>
    </xf>
    <xf numFmtId="0" fontId="7" fillId="7" borderId="12" xfId="0" applyFont="1" applyFill="1" applyBorder="1" applyAlignment="1">
      <alignment horizontal="center"/>
    </xf>
    <xf numFmtId="0" fontId="7" fillId="7" borderId="32" xfId="0" applyFont="1" applyFill="1" applyBorder="1" applyAlignment="1">
      <alignment horizontal="center"/>
    </xf>
    <xf numFmtId="0" fontId="7" fillId="2" borderId="29" xfId="0" applyFont="1" applyFill="1" applyBorder="1" applyAlignment="1">
      <alignment horizontal="center"/>
    </xf>
    <xf numFmtId="0" fontId="7" fillId="3" borderId="16" xfId="0" applyFont="1" applyFill="1" applyBorder="1" applyAlignment="1">
      <alignment horizontal="center"/>
    </xf>
    <xf numFmtId="0" fontId="7" fillId="5" borderId="41" xfId="0" applyFont="1" applyFill="1" applyBorder="1" applyAlignment="1">
      <alignment horizontal="center"/>
    </xf>
    <xf numFmtId="0" fontId="7" fillId="7" borderId="42" xfId="0" applyFont="1" applyFill="1" applyBorder="1" applyAlignment="1">
      <alignment horizontal="center" vertical="center"/>
    </xf>
    <xf numFmtId="0" fontId="7" fillId="7" borderId="12" xfId="0" applyFont="1" applyFill="1" applyBorder="1" applyAlignment="1">
      <alignment horizontal="center" vertical="center"/>
    </xf>
    <xf numFmtId="0" fontId="6" fillId="7" borderId="12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 vertical="center"/>
    </xf>
    <xf numFmtId="0" fontId="7" fillId="3" borderId="43" xfId="0" applyFont="1" applyFill="1" applyBorder="1" applyAlignment="1">
      <alignment horizontal="center" vertical="center"/>
    </xf>
    <xf numFmtId="0" fontId="7" fillId="5" borderId="40" xfId="0" applyFont="1" applyFill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7" fillId="7" borderId="45" xfId="0" applyFont="1" applyFill="1" applyBorder="1" applyAlignment="1">
      <alignment horizontal="center" vertical="center"/>
    </xf>
    <xf numFmtId="0" fontId="7" fillId="7" borderId="22" xfId="0" applyFont="1" applyFill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/>
    </xf>
    <xf numFmtId="0" fontId="9" fillId="7" borderId="1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0" fontId="6" fillId="7" borderId="5" xfId="0" applyFont="1" applyFill="1" applyBorder="1" applyAlignment="1">
      <alignment horizontal="center" vertical="center"/>
    </xf>
    <xf numFmtId="0" fontId="6" fillId="7" borderId="16" xfId="0" applyFont="1" applyFill="1" applyBorder="1" applyAlignment="1">
      <alignment horizontal="center" vertical="center"/>
    </xf>
    <xf numFmtId="0" fontId="9" fillId="7" borderId="6" xfId="0" applyFont="1" applyFill="1" applyBorder="1" applyAlignment="1">
      <alignment horizontal="center" vertical="center"/>
    </xf>
    <xf numFmtId="0" fontId="6" fillId="7" borderId="6" xfId="1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/>
    </xf>
    <xf numFmtId="0" fontId="7" fillId="4" borderId="43" xfId="0" applyFont="1" applyFill="1" applyBorder="1" applyAlignment="1">
      <alignment horizontal="center" vertical="center"/>
    </xf>
    <xf numFmtId="0" fontId="7" fillId="3" borderId="57" xfId="0" applyFont="1" applyFill="1" applyBorder="1" applyAlignment="1">
      <alignment horizontal="center" vertical="center"/>
    </xf>
    <xf numFmtId="0" fontId="7" fillId="4" borderId="58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3" borderId="1" xfId="0" applyFont="1" applyFill="1" applyBorder="1"/>
    <xf numFmtId="0" fontId="7" fillId="4" borderId="1" xfId="0" applyFont="1" applyFill="1" applyBorder="1" applyAlignment="1">
      <alignment horizontal="center" vertical="center"/>
    </xf>
    <xf numFmtId="0" fontId="8" fillId="4" borderId="1" xfId="0" applyFont="1" applyFill="1" applyBorder="1"/>
    <xf numFmtId="0" fontId="7" fillId="5" borderId="1" xfId="0" applyFont="1" applyFill="1" applyBorder="1" applyAlignment="1">
      <alignment horizontal="center" vertical="center"/>
    </xf>
    <xf numFmtId="0" fontId="6" fillId="5" borderId="1" xfId="0" applyFont="1" applyFill="1" applyBorder="1"/>
    <xf numFmtId="0" fontId="0" fillId="7" borderId="20" xfId="0" applyFill="1" applyBorder="1"/>
    <xf numFmtId="0" fontId="0" fillId="7" borderId="37" xfId="0" applyFill="1" applyBorder="1"/>
    <xf numFmtId="0" fontId="2" fillId="0" borderId="5" xfId="0" applyFont="1" applyBorder="1" applyAlignment="1">
      <alignment horizontal="left"/>
    </xf>
    <xf numFmtId="0" fontId="2" fillId="0" borderId="47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2" fillId="0" borderId="5" xfId="0" applyFont="1" applyFill="1" applyBorder="1" applyAlignment="1">
      <alignment horizontal="left" vertical="center"/>
    </xf>
    <xf numFmtId="0" fontId="2" fillId="0" borderId="61" xfId="0" applyFont="1" applyBorder="1" applyAlignment="1">
      <alignment horizontal="center" vertical="center"/>
    </xf>
    <xf numFmtId="0" fontId="2" fillId="0" borderId="33" xfId="0" applyFont="1" applyFill="1" applyBorder="1" applyAlignment="1">
      <alignment horizontal="center" vertical="center"/>
    </xf>
    <xf numFmtId="0" fontId="6" fillId="7" borderId="1" xfId="1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8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9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6" fillId="4" borderId="6" xfId="1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3" borderId="6" xfId="1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9" fillId="5" borderId="12" xfId="0" applyFont="1" applyFill="1" applyBorder="1" applyAlignment="1">
      <alignment horizontal="center" vertical="center"/>
    </xf>
    <xf numFmtId="0" fontId="6" fillId="5" borderId="46" xfId="0" applyFont="1" applyFill="1" applyBorder="1" applyAlignment="1">
      <alignment horizontal="center" vertical="center"/>
    </xf>
    <xf numFmtId="0" fontId="6" fillId="5" borderId="50" xfId="1" applyNumberFormat="1" applyFont="1" applyFill="1" applyBorder="1" applyAlignment="1">
      <alignment horizontal="center" vertical="center"/>
    </xf>
    <xf numFmtId="0" fontId="6" fillId="4" borderId="46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4" borderId="16" xfId="0" applyFont="1" applyFill="1" applyBorder="1" applyAlignment="1">
      <alignment horizontal="center" vertical="center"/>
    </xf>
    <xf numFmtId="0" fontId="6" fillId="2" borderId="46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3" borderId="49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9" fillId="3" borderId="32" xfId="0" applyFont="1" applyFill="1" applyBorder="1" applyAlignment="1">
      <alignment horizontal="center" vertical="center"/>
    </xf>
    <xf numFmtId="0" fontId="9" fillId="3" borderId="16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16" xfId="0" applyFont="1" applyFill="1" applyBorder="1" applyAlignment="1">
      <alignment horizontal="center" vertical="center"/>
    </xf>
    <xf numFmtId="0" fontId="6" fillId="8" borderId="1" xfId="0" applyFont="1" applyFill="1" applyBorder="1" applyAlignment="1">
      <alignment horizontal="center" vertical="center"/>
    </xf>
    <xf numFmtId="0" fontId="6" fillId="5" borderId="1" xfId="1" applyNumberFormat="1" applyFont="1" applyFill="1" applyBorder="1" applyAlignment="1">
      <alignment horizontal="center" vertical="center"/>
    </xf>
    <xf numFmtId="0" fontId="6" fillId="4" borderId="1" xfId="1" applyNumberFormat="1" applyFont="1" applyFill="1" applyBorder="1" applyAlignment="1">
      <alignment horizontal="center" vertical="center"/>
    </xf>
    <xf numFmtId="0" fontId="6" fillId="3" borderId="1" xfId="1" applyNumberFormat="1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0" fontId="10" fillId="8" borderId="6" xfId="1" applyNumberFormat="1" applyFont="1" applyFill="1" applyBorder="1" applyAlignment="1">
      <alignment horizontal="center" vertical="center"/>
    </xf>
    <xf numFmtId="0" fontId="10" fillId="8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/>
    </xf>
    <xf numFmtId="0" fontId="7" fillId="8" borderId="15" xfId="0" applyFont="1" applyFill="1" applyBorder="1" applyAlignment="1">
      <alignment horizontal="center" vertical="center"/>
    </xf>
    <xf numFmtId="0" fontId="7" fillId="8" borderId="59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8" fillId="8" borderId="1" xfId="0" applyFont="1" applyFill="1" applyBorder="1"/>
    <xf numFmtId="0" fontId="6" fillId="8" borderId="5" xfId="0" applyFont="1" applyFill="1" applyBorder="1" applyAlignment="1">
      <alignment horizontal="center" vertical="center"/>
    </xf>
    <xf numFmtId="0" fontId="6" fillId="8" borderId="16" xfId="0" applyFont="1" applyFill="1" applyBorder="1" applyAlignment="1">
      <alignment horizontal="center" vertical="center"/>
    </xf>
    <xf numFmtId="0" fontId="6" fillId="8" borderId="46" xfId="0" applyFont="1" applyFill="1" applyBorder="1" applyAlignment="1">
      <alignment horizontal="center" vertical="center"/>
    </xf>
    <xf numFmtId="0" fontId="6" fillId="8" borderId="47" xfId="0" applyFont="1" applyFill="1" applyBorder="1" applyAlignment="1">
      <alignment horizontal="center" vertical="center"/>
    </xf>
    <xf numFmtId="0" fontId="6" fillId="8" borderId="21" xfId="0" applyFont="1" applyFill="1" applyBorder="1" applyAlignment="1">
      <alignment horizontal="center" vertical="center"/>
    </xf>
    <xf numFmtId="0" fontId="2" fillId="10" borderId="44" xfId="0" applyFont="1" applyFill="1" applyBorder="1" applyAlignment="1">
      <alignment horizontal="left" vertical="center"/>
    </xf>
    <xf numFmtId="0" fontId="2" fillId="10" borderId="17" xfId="0" applyFont="1" applyFill="1" applyBorder="1" applyAlignment="1">
      <alignment horizontal="center" vertical="center"/>
    </xf>
    <xf numFmtId="0" fontId="2" fillId="10" borderId="16" xfId="0" applyFont="1" applyFill="1" applyBorder="1" applyAlignment="1">
      <alignment horizontal="center" vertical="center"/>
    </xf>
    <xf numFmtId="0" fontId="2" fillId="10" borderId="60" xfId="0" applyFont="1" applyFill="1" applyBorder="1" applyAlignment="1">
      <alignment horizontal="left"/>
    </xf>
    <xf numFmtId="0" fontId="2" fillId="8" borderId="51" xfId="0" applyFont="1" applyFill="1" applyBorder="1" applyAlignment="1">
      <alignment horizontal="center" vertical="center"/>
    </xf>
    <xf numFmtId="0" fontId="2" fillId="8" borderId="3" xfId="0" applyFont="1" applyFill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3" borderId="51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24" xfId="0" applyBorder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7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0" fillId="7" borderId="52" xfId="0" applyFont="1" applyFill="1" applyBorder="1" applyAlignment="1">
      <alignment horizontal="center"/>
    </xf>
    <xf numFmtId="0" fontId="0" fillId="7" borderId="53" xfId="0" applyFont="1" applyFill="1" applyBorder="1" applyAlignment="1">
      <alignment horizontal="center"/>
    </xf>
    <xf numFmtId="0" fontId="0" fillId="7" borderId="19" xfId="0" applyFont="1" applyFill="1" applyBorder="1" applyAlignment="1">
      <alignment horizontal="center"/>
    </xf>
    <xf numFmtId="0" fontId="0" fillId="7" borderId="26" xfId="0" applyFont="1" applyFill="1" applyBorder="1" applyAlignment="1">
      <alignment horizontal="center"/>
    </xf>
    <xf numFmtId="0" fontId="3" fillId="0" borderId="55" xfId="0" applyFont="1" applyBorder="1" applyAlignment="1">
      <alignment horizontal="center"/>
    </xf>
    <xf numFmtId="0" fontId="3" fillId="0" borderId="48" xfId="0" applyFont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27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3" borderId="27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center"/>
    </xf>
    <xf numFmtId="0" fontId="3" fillId="8" borderId="27" xfId="0" applyFont="1" applyFill="1" applyBorder="1" applyAlignment="1">
      <alignment horizontal="center"/>
    </xf>
    <xf numFmtId="0" fontId="3" fillId="6" borderId="18" xfId="0" applyFont="1" applyFill="1" applyBorder="1" applyAlignment="1">
      <alignment horizontal="center" vertical="center"/>
    </xf>
    <xf numFmtId="0" fontId="3" fillId="6" borderId="30" xfId="0" applyFont="1" applyFill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4" borderId="51" xfId="0" applyFont="1" applyFill="1" applyBorder="1" applyAlignment="1">
      <alignment horizontal="center" vertical="center"/>
    </xf>
    <xf numFmtId="0" fontId="2" fillId="4" borderId="56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5" borderId="54" xfId="0" applyFont="1" applyFill="1" applyBorder="1" applyAlignment="1">
      <alignment horizontal="center"/>
    </xf>
    <xf numFmtId="0" fontId="3" fillId="5" borderId="31" xfId="0" applyFont="1" applyFill="1" applyBorder="1" applyAlignment="1">
      <alignment horizontal="center"/>
    </xf>
    <xf numFmtId="0" fontId="3" fillId="4" borderId="10" xfId="0" applyFont="1" applyFill="1" applyBorder="1" applyAlignment="1">
      <alignment horizontal="center"/>
    </xf>
    <xf numFmtId="0" fontId="3" fillId="4" borderId="27" xfId="0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1416844</xdr:colOff>
      <xdr:row>2</xdr:row>
      <xdr:rowOff>95355</xdr:rowOff>
    </xdr:to>
    <xdr:pic>
      <xdr:nvPicPr>
        <xdr:cNvPr id="2" name="Picture 1" descr="accountlogo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690688" cy="4763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O36"/>
  <sheetViews>
    <sheetView tabSelected="1" topLeftCell="C4" zoomScale="80" zoomScaleNormal="80" workbookViewId="0">
      <selection activeCell="AQ11" sqref="AQ11"/>
    </sheetView>
  </sheetViews>
  <sheetFormatPr defaultRowHeight="15"/>
  <cols>
    <col min="1" max="1" width="4.140625" customWidth="1"/>
    <col min="2" max="2" width="23.5703125" customWidth="1"/>
    <col min="3" max="3" width="10.85546875" customWidth="1"/>
    <col min="4" max="4" width="12.85546875" customWidth="1"/>
    <col min="5" max="5" width="4.7109375" customWidth="1"/>
    <col min="6" max="6" width="4.85546875" customWidth="1"/>
    <col min="7" max="7" width="5.140625" customWidth="1"/>
    <col min="8" max="8" width="5.5703125" customWidth="1"/>
    <col min="9" max="9" width="5.28515625" customWidth="1"/>
    <col min="10" max="10" width="6" customWidth="1"/>
    <col min="11" max="11" width="4.85546875" customWidth="1"/>
    <col min="12" max="12" width="5.5703125" customWidth="1"/>
    <col min="13" max="13" width="4.85546875" customWidth="1"/>
    <col min="14" max="14" width="4.7109375" customWidth="1"/>
    <col min="15" max="15" width="5.42578125" customWidth="1"/>
    <col min="16" max="16" width="4.7109375" customWidth="1"/>
    <col min="17" max="17" width="5.5703125" customWidth="1"/>
    <col min="18" max="18" width="5.28515625" customWidth="1"/>
    <col min="19" max="19" width="5" customWidth="1"/>
    <col min="20" max="20" width="4.85546875" customWidth="1"/>
    <col min="21" max="21" width="5.42578125" customWidth="1"/>
    <col min="22" max="22" width="5" customWidth="1"/>
    <col min="23" max="27" width="4.85546875" customWidth="1"/>
    <col min="28" max="28" width="5.28515625" customWidth="1"/>
    <col min="29" max="29" width="5.5703125" customWidth="1"/>
    <col min="30" max="30" width="4.85546875" customWidth="1"/>
    <col min="31" max="31" width="4.5703125" customWidth="1"/>
    <col min="32" max="32" width="4.85546875" customWidth="1"/>
    <col min="33" max="33" width="5.140625" customWidth="1"/>
    <col min="34" max="34" width="5" customWidth="1"/>
    <col min="35" max="35" width="4.85546875" customWidth="1"/>
    <col min="36" max="36" width="5" customWidth="1"/>
    <col min="37" max="37" width="5.28515625" customWidth="1"/>
    <col min="38" max="39" width="5.140625" customWidth="1"/>
    <col min="40" max="40" width="5.7109375" customWidth="1"/>
    <col min="41" max="41" width="7.140625" customWidth="1"/>
  </cols>
  <sheetData>
    <row r="1" spans="1:41">
      <c r="B1" s="20"/>
    </row>
    <row r="3" spans="1:41" ht="15.75">
      <c r="A3" s="131" t="s">
        <v>0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  <c r="Z3" s="131"/>
      <c r="AA3" s="131"/>
      <c r="AB3" s="131"/>
      <c r="AC3" s="131"/>
      <c r="AD3" s="131"/>
      <c r="AE3" s="131"/>
      <c r="AF3" s="131"/>
      <c r="AG3" s="131"/>
      <c r="AH3" s="131"/>
    </row>
    <row r="4" spans="1:4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41" ht="15.75" thickBot="1">
      <c r="A5" s="21" t="s">
        <v>57</v>
      </c>
      <c r="B5" s="2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AI5" s="8"/>
    </row>
    <row r="6" spans="1:41">
      <c r="A6" s="121" t="s">
        <v>1</v>
      </c>
      <c r="B6" s="10" t="s">
        <v>2</v>
      </c>
      <c r="C6" s="149" t="s">
        <v>5</v>
      </c>
      <c r="D6" s="117" t="s">
        <v>6</v>
      </c>
      <c r="E6" s="6" t="s">
        <v>33</v>
      </c>
      <c r="F6" s="6" t="s">
        <v>34</v>
      </c>
      <c r="G6" s="6" t="s">
        <v>35</v>
      </c>
      <c r="H6" s="4" t="s">
        <v>36</v>
      </c>
      <c r="I6" s="4" t="s">
        <v>37</v>
      </c>
      <c r="J6" s="4" t="s">
        <v>38</v>
      </c>
      <c r="K6" s="4" t="s">
        <v>39</v>
      </c>
      <c r="L6" s="6" t="s">
        <v>33</v>
      </c>
      <c r="M6" s="6" t="s">
        <v>34</v>
      </c>
      <c r="N6" s="6" t="s">
        <v>35</v>
      </c>
      <c r="O6" s="4" t="s">
        <v>36</v>
      </c>
      <c r="P6" s="4" t="s">
        <v>37</v>
      </c>
      <c r="Q6" s="4" t="s">
        <v>38</v>
      </c>
      <c r="R6" s="4" t="s">
        <v>39</v>
      </c>
      <c r="S6" s="6" t="s">
        <v>33</v>
      </c>
      <c r="T6" s="6" t="s">
        <v>34</v>
      </c>
      <c r="U6" s="6" t="s">
        <v>35</v>
      </c>
      <c r="V6" s="4" t="s">
        <v>36</v>
      </c>
      <c r="W6" s="4" t="s">
        <v>37</v>
      </c>
      <c r="X6" s="4" t="s">
        <v>38</v>
      </c>
      <c r="Y6" s="4" t="s">
        <v>39</v>
      </c>
      <c r="Z6" s="6" t="s">
        <v>33</v>
      </c>
      <c r="AA6" s="6" t="s">
        <v>34</v>
      </c>
      <c r="AB6" s="6" t="s">
        <v>35</v>
      </c>
      <c r="AC6" s="4" t="s">
        <v>36</v>
      </c>
      <c r="AD6" s="4" t="s">
        <v>37</v>
      </c>
      <c r="AE6" s="4" t="s">
        <v>38</v>
      </c>
      <c r="AF6" s="4" t="s">
        <v>39</v>
      </c>
      <c r="AG6" s="6" t="s">
        <v>33</v>
      </c>
      <c r="AH6" s="6" t="s">
        <v>34</v>
      </c>
      <c r="AI6" s="6" t="s">
        <v>35</v>
      </c>
      <c r="AJ6" s="127" t="s">
        <v>27</v>
      </c>
      <c r="AK6" s="1"/>
      <c r="AL6" s="1"/>
      <c r="AM6" s="1"/>
      <c r="AN6" s="1"/>
      <c r="AO6" s="1"/>
    </row>
    <row r="7" spans="1:41" ht="15.75" thickBot="1">
      <c r="A7" s="122"/>
      <c r="B7" s="11" t="s">
        <v>3</v>
      </c>
      <c r="C7" s="150"/>
      <c r="D7" s="118"/>
      <c r="E7" s="151">
        <v>1</v>
      </c>
      <c r="F7" s="119">
        <v>2</v>
      </c>
      <c r="G7" s="119">
        <v>3</v>
      </c>
      <c r="H7" s="119">
        <v>4</v>
      </c>
      <c r="I7" s="119">
        <v>5</v>
      </c>
      <c r="J7" s="119">
        <v>6</v>
      </c>
      <c r="K7" s="119">
        <v>7</v>
      </c>
      <c r="L7" s="119">
        <v>8</v>
      </c>
      <c r="M7" s="119">
        <v>9</v>
      </c>
      <c r="N7" s="119">
        <v>10</v>
      </c>
      <c r="O7" s="119">
        <v>11</v>
      </c>
      <c r="P7" s="119">
        <v>12</v>
      </c>
      <c r="Q7" s="119">
        <v>13</v>
      </c>
      <c r="R7" s="119">
        <v>14</v>
      </c>
      <c r="S7" s="119">
        <v>15</v>
      </c>
      <c r="T7" s="119">
        <v>16</v>
      </c>
      <c r="U7" s="119">
        <v>17</v>
      </c>
      <c r="V7" s="119">
        <v>18</v>
      </c>
      <c r="W7" s="119">
        <v>19</v>
      </c>
      <c r="X7" s="119">
        <v>20</v>
      </c>
      <c r="Y7" s="119">
        <v>21</v>
      </c>
      <c r="Z7" s="119">
        <v>22</v>
      </c>
      <c r="AA7" s="119">
        <v>23</v>
      </c>
      <c r="AB7" s="119">
        <v>24</v>
      </c>
      <c r="AC7" s="119">
        <v>25</v>
      </c>
      <c r="AD7" s="119">
        <v>26</v>
      </c>
      <c r="AE7" s="119">
        <v>27</v>
      </c>
      <c r="AF7" s="119">
        <v>28</v>
      </c>
      <c r="AG7" s="119">
        <v>29</v>
      </c>
      <c r="AH7" s="133">
        <v>30</v>
      </c>
      <c r="AI7" s="152">
        <v>31</v>
      </c>
      <c r="AJ7" s="128"/>
      <c r="AK7" s="16"/>
      <c r="AL7" s="8"/>
      <c r="AM7" s="8"/>
      <c r="AN7" s="8"/>
      <c r="AO7" s="8"/>
    </row>
    <row r="8" spans="1:41" ht="15.75" thickBot="1">
      <c r="A8" s="153"/>
      <c r="B8" s="11" t="s">
        <v>4</v>
      </c>
      <c r="C8" s="150"/>
      <c r="D8" s="118"/>
      <c r="E8" s="150"/>
      <c r="F8" s="120"/>
      <c r="G8" s="120"/>
      <c r="H8" s="120"/>
      <c r="I8" s="120"/>
      <c r="J8" s="120"/>
      <c r="K8" s="120"/>
      <c r="L8" s="120"/>
      <c r="M8" s="120"/>
      <c r="N8" s="120"/>
      <c r="O8" s="120"/>
      <c r="P8" s="120"/>
      <c r="Q8" s="120"/>
      <c r="R8" s="120"/>
      <c r="S8" s="120"/>
      <c r="T8" s="120"/>
      <c r="U8" s="120"/>
      <c r="V8" s="120"/>
      <c r="W8" s="120"/>
      <c r="X8" s="120"/>
      <c r="Y8" s="120"/>
      <c r="Z8" s="120"/>
      <c r="AA8" s="120"/>
      <c r="AB8" s="120"/>
      <c r="AC8" s="120"/>
      <c r="AD8" s="120"/>
      <c r="AE8" s="120"/>
      <c r="AF8" s="120"/>
      <c r="AG8" s="120"/>
      <c r="AH8" s="134"/>
      <c r="AI8" s="118"/>
      <c r="AJ8" s="121" t="s">
        <v>28</v>
      </c>
      <c r="AK8" s="123" t="s">
        <v>29</v>
      </c>
      <c r="AL8" s="125" t="s">
        <v>32</v>
      </c>
      <c r="AM8" s="154" t="s">
        <v>30</v>
      </c>
      <c r="AN8" s="115" t="s">
        <v>45</v>
      </c>
      <c r="AO8" s="117" t="s">
        <v>31</v>
      </c>
    </row>
    <row r="9" spans="1:41" ht="16.5" customHeight="1" thickBot="1">
      <c r="A9" s="147" t="s">
        <v>7</v>
      </c>
      <c r="B9" s="148"/>
      <c r="C9" s="150"/>
      <c r="D9" s="118"/>
      <c r="E9" s="129"/>
      <c r="F9" s="130"/>
      <c r="G9" s="130"/>
      <c r="H9" s="130"/>
      <c r="I9" s="130"/>
      <c r="J9" s="130"/>
      <c r="K9" s="130"/>
      <c r="L9" s="130"/>
      <c r="M9" s="130"/>
      <c r="N9" s="130"/>
      <c r="O9" s="130"/>
      <c r="P9" s="130"/>
      <c r="Q9" s="130"/>
      <c r="R9" s="130"/>
      <c r="S9" s="130"/>
      <c r="T9" s="130"/>
      <c r="U9" s="130"/>
      <c r="V9" s="130"/>
      <c r="W9" s="130"/>
      <c r="X9" s="130"/>
      <c r="Y9" s="130"/>
      <c r="Z9" s="130"/>
      <c r="AA9" s="130"/>
      <c r="AB9" s="130"/>
      <c r="AC9" s="130"/>
      <c r="AD9" s="130"/>
      <c r="AE9" s="130"/>
      <c r="AF9" s="130"/>
      <c r="AG9" s="130"/>
      <c r="AH9" s="130"/>
      <c r="AI9" s="37"/>
      <c r="AJ9" s="122"/>
      <c r="AK9" s="124"/>
      <c r="AL9" s="126"/>
      <c r="AM9" s="155"/>
      <c r="AN9" s="116"/>
      <c r="AO9" s="118"/>
    </row>
    <row r="10" spans="1:41" ht="15.75" thickBot="1">
      <c r="A10" s="34">
        <v>1</v>
      </c>
      <c r="B10" s="63" t="s">
        <v>46</v>
      </c>
      <c r="C10" s="34" t="s">
        <v>8</v>
      </c>
      <c r="D10" s="17" t="s">
        <v>17</v>
      </c>
      <c r="E10" s="87" t="s">
        <v>32</v>
      </c>
      <c r="F10" s="88" t="s">
        <v>32</v>
      </c>
      <c r="G10" s="88" t="s">
        <v>32</v>
      </c>
      <c r="H10" s="78" t="s">
        <v>58</v>
      </c>
      <c r="I10" s="88" t="s">
        <v>32</v>
      </c>
      <c r="J10" s="88" t="s">
        <v>32</v>
      </c>
      <c r="K10" s="88" t="s">
        <v>32</v>
      </c>
      <c r="L10" s="88" t="s">
        <v>32</v>
      </c>
      <c r="M10" s="88" t="s">
        <v>32</v>
      </c>
      <c r="N10" s="88" t="s">
        <v>32</v>
      </c>
      <c r="O10" s="78" t="s">
        <v>58</v>
      </c>
      <c r="P10" s="88" t="s">
        <v>32</v>
      </c>
      <c r="Q10" s="88" t="s">
        <v>32</v>
      </c>
      <c r="R10" s="88" t="s">
        <v>32</v>
      </c>
      <c r="S10" s="86" t="s">
        <v>29</v>
      </c>
      <c r="T10" s="86" t="s">
        <v>29</v>
      </c>
      <c r="U10" s="86" t="s">
        <v>29</v>
      </c>
      <c r="V10" s="78" t="s">
        <v>58</v>
      </c>
      <c r="W10" s="88" t="s">
        <v>32</v>
      </c>
      <c r="X10" s="88" t="s">
        <v>32</v>
      </c>
      <c r="Y10" s="88" t="s">
        <v>32</v>
      </c>
      <c r="Z10" s="88" t="s">
        <v>32</v>
      </c>
      <c r="AA10" s="88" t="s">
        <v>32</v>
      </c>
      <c r="AB10" s="88" t="s">
        <v>32</v>
      </c>
      <c r="AC10" s="78" t="s">
        <v>58</v>
      </c>
      <c r="AD10" s="88" t="s">
        <v>32</v>
      </c>
      <c r="AE10" s="88" t="s">
        <v>32</v>
      </c>
      <c r="AF10" s="88" t="s">
        <v>32</v>
      </c>
      <c r="AG10" s="88" t="s">
        <v>32</v>
      </c>
      <c r="AH10" s="88" t="s">
        <v>32</v>
      </c>
      <c r="AI10" s="89" t="s">
        <v>32</v>
      </c>
      <c r="AJ10" s="38">
        <f>COUNTIF(E10:AI10,"M")</f>
        <v>0</v>
      </c>
      <c r="AK10" s="39">
        <f>COUNTIF(E10:AI10,"MD1")</f>
        <v>3</v>
      </c>
      <c r="AL10" s="40">
        <f>COUNTIF(E10:AI10,"MD2")</f>
        <v>24</v>
      </c>
      <c r="AM10" s="40">
        <f>COUNTIF(E10:AI10,"E")</f>
        <v>0</v>
      </c>
      <c r="AN10" s="40">
        <f>COUNTIF(E10:AL10,"N")</f>
        <v>0</v>
      </c>
      <c r="AO10" s="41">
        <f>AJ10+AK10+AL10+AM10+AN10</f>
        <v>27</v>
      </c>
    </row>
    <row r="11" spans="1:41" ht="15.75" thickBot="1">
      <c r="A11" s="5">
        <v>2</v>
      </c>
      <c r="B11" s="64" t="s">
        <v>47</v>
      </c>
      <c r="C11" s="5" t="s">
        <v>9</v>
      </c>
      <c r="D11" s="9" t="s">
        <v>17</v>
      </c>
      <c r="E11" s="82" t="s">
        <v>30</v>
      </c>
      <c r="F11" s="83" t="s">
        <v>30</v>
      </c>
      <c r="G11" s="70" t="s">
        <v>45</v>
      </c>
      <c r="H11" s="73" t="s">
        <v>58</v>
      </c>
      <c r="I11" s="83" t="s">
        <v>30</v>
      </c>
      <c r="J11" s="83" t="s">
        <v>30</v>
      </c>
      <c r="K11" s="83" t="s">
        <v>30</v>
      </c>
      <c r="L11" s="83" t="s">
        <v>30</v>
      </c>
      <c r="M11" s="83" t="s">
        <v>30</v>
      </c>
      <c r="N11" s="83" t="s">
        <v>30</v>
      </c>
      <c r="O11" s="73" t="s">
        <v>58</v>
      </c>
      <c r="P11" s="42" t="s">
        <v>28</v>
      </c>
      <c r="Q11" s="42" t="s">
        <v>28</v>
      </c>
      <c r="R11" s="83" t="s">
        <v>30</v>
      </c>
      <c r="S11" s="83" t="s">
        <v>30</v>
      </c>
      <c r="T11" s="83" t="s">
        <v>30</v>
      </c>
      <c r="U11" s="42" t="s">
        <v>28</v>
      </c>
      <c r="V11" s="73" t="s">
        <v>58</v>
      </c>
      <c r="W11" s="42" t="s">
        <v>28</v>
      </c>
      <c r="X11" s="42" t="s">
        <v>28</v>
      </c>
      <c r="Y11" s="42" t="s">
        <v>28</v>
      </c>
      <c r="Z11" s="83" t="s">
        <v>30</v>
      </c>
      <c r="AA11" s="83" t="s">
        <v>30</v>
      </c>
      <c r="AB11" s="83" t="s">
        <v>30</v>
      </c>
      <c r="AC11" s="73" t="s">
        <v>58</v>
      </c>
      <c r="AD11" s="83" t="s">
        <v>30</v>
      </c>
      <c r="AE11" s="42" t="s">
        <v>28</v>
      </c>
      <c r="AF11" s="83" t="s">
        <v>30</v>
      </c>
      <c r="AG11" s="83" t="s">
        <v>30</v>
      </c>
      <c r="AH11" s="83" t="s">
        <v>30</v>
      </c>
      <c r="AI11" s="84" t="s">
        <v>30</v>
      </c>
      <c r="AJ11" s="38">
        <f t="shared" ref="AJ11:AJ19" si="0">COUNTIF(E11:AI11,"M")</f>
        <v>7</v>
      </c>
      <c r="AK11" s="39">
        <f t="shared" ref="AK11:AK20" si="1">COUNTIF(E11:AI11,"MD1")</f>
        <v>0</v>
      </c>
      <c r="AL11" s="40">
        <f t="shared" ref="AL11:AL20" si="2">COUNTIF(E11:AI11,"MD2")</f>
        <v>0</v>
      </c>
      <c r="AM11" s="40">
        <f t="shared" ref="AM11:AM20" si="3">COUNTIF(E11:AI11,"E")</f>
        <v>19</v>
      </c>
      <c r="AN11" s="40">
        <f t="shared" ref="AN11:AN20" si="4">COUNTIF(E11:AL11,"N")</f>
        <v>1</v>
      </c>
      <c r="AO11" s="41">
        <f t="shared" ref="AO11:AO21" si="5">AJ11+AK11+AL11+AM11+AN11</f>
        <v>27</v>
      </c>
    </row>
    <row r="12" spans="1:41" ht="15.75" thickBot="1">
      <c r="A12" s="5">
        <v>3</v>
      </c>
      <c r="B12" s="111" t="s">
        <v>54</v>
      </c>
      <c r="C12" s="112" t="s">
        <v>10</v>
      </c>
      <c r="D12" s="113" t="s">
        <v>40</v>
      </c>
      <c r="E12" s="76" t="s">
        <v>32</v>
      </c>
      <c r="F12" s="96" t="s">
        <v>32</v>
      </c>
      <c r="G12" s="96" t="s">
        <v>32</v>
      </c>
      <c r="H12" s="95" t="s">
        <v>30</v>
      </c>
      <c r="I12" s="95" t="s">
        <v>30</v>
      </c>
      <c r="J12" s="94" t="s">
        <v>58</v>
      </c>
      <c r="K12" s="77" t="s">
        <v>32</v>
      </c>
      <c r="L12" s="77" t="s">
        <v>32</v>
      </c>
      <c r="M12" s="77" t="s">
        <v>32</v>
      </c>
      <c r="N12" s="77" t="s">
        <v>32</v>
      </c>
      <c r="O12" s="75" t="s">
        <v>30</v>
      </c>
      <c r="P12" s="75" t="s">
        <v>30</v>
      </c>
      <c r="Q12" s="68" t="s">
        <v>58</v>
      </c>
      <c r="R12" s="77" t="s">
        <v>32</v>
      </c>
      <c r="S12" s="77" t="s">
        <v>32</v>
      </c>
      <c r="T12" s="77" t="s">
        <v>32</v>
      </c>
      <c r="U12" s="77" t="s">
        <v>32</v>
      </c>
      <c r="V12" s="75" t="s">
        <v>30</v>
      </c>
      <c r="W12" s="75" t="s">
        <v>30</v>
      </c>
      <c r="X12" s="68" t="s">
        <v>58</v>
      </c>
      <c r="Y12" s="77" t="s">
        <v>32</v>
      </c>
      <c r="Z12" s="77" t="s">
        <v>32</v>
      </c>
      <c r="AA12" s="77" t="s">
        <v>32</v>
      </c>
      <c r="AB12" s="77" t="s">
        <v>32</v>
      </c>
      <c r="AC12" s="75" t="s">
        <v>30</v>
      </c>
      <c r="AD12" s="75" t="s">
        <v>30</v>
      </c>
      <c r="AE12" s="68" t="s">
        <v>58</v>
      </c>
      <c r="AF12" s="77" t="s">
        <v>32</v>
      </c>
      <c r="AG12" s="77" t="s">
        <v>32</v>
      </c>
      <c r="AH12" s="97" t="s">
        <v>32</v>
      </c>
      <c r="AI12" s="98" t="s">
        <v>32</v>
      </c>
      <c r="AJ12" s="38">
        <f t="shared" si="0"/>
        <v>0</v>
      </c>
      <c r="AK12" s="39">
        <f t="shared" si="1"/>
        <v>0</v>
      </c>
      <c r="AL12" s="40">
        <f t="shared" si="2"/>
        <v>19</v>
      </c>
      <c r="AM12" s="40">
        <f t="shared" si="3"/>
        <v>8</v>
      </c>
      <c r="AN12" s="40">
        <f t="shared" si="4"/>
        <v>0</v>
      </c>
      <c r="AO12" s="41">
        <f t="shared" si="5"/>
        <v>27</v>
      </c>
    </row>
    <row r="13" spans="1:41" ht="15.75" thickBot="1">
      <c r="A13" s="5">
        <v>4</v>
      </c>
      <c r="B13" s="61" t="s">
        <v>48</v>
      </c>
      <c r="C13" s="5" t="s">
        <v>14</v>
      </c>
      <c r="D13" s="9" t="s">
        <v>17</v>
      </c>
      <c r="E13" s="47" t="s">
        <v>32</v>
      </c>
      <c r="F13" s="83" t="s">
        <v>30</v>
      </c>
      <c r="G13" s="42" t="s">
        <v>28</v>
      </c>
      <c r="H13" s="83" t="s">
        <v>30</v>
      </c>
      <c r="I13" s="73" t="s">
        <v>58</v>
      </c>
      <c r="J13" s="83" t="s">
        <v>30</v>
      </c>
      <c r="K13" s="83" t="s">
        <v>30</v>
      </c>
      <c r="L13" s="42" t="s">
        <v>28</v>
      </c>
      <c r="M13" s="42" t="s">
        <v>28</v>
      </c>
      <c r="N13" s="42" t="s">
        <v>28</v>
      </c>
      <c r="O13" s="83" t="s">
        <v>30</v>
      </c>
      <c r="P13" s="73" t="s">
        <v>58</v>
      </c>
      <c r="Q13" s="83" t="s">
        <v>30</v>
      </c>
      <c r="R13" s="83" t="s">
        <v>30</v>
      </c>
      <c r="S13" s="83" t="s">
        <v>30</v>
      </c>
      <c r="T13" s="83" t="s">
        <v>30</v>
      </c>
      <c r="U13" s="83" t="s">
        <v>30</v>
      </c>
      <c r="V13" s="83" t="s">
        <v>30</v>
      </c>
      <c r="W13" s="73" t="s">
        <v>58</v>
      </c>
      <c r="X13" s="83" t="s">
        <v>30</v>
      </c>
      <c r="Y13" s="83" t="s">
        <v>30</v>
      </c>
      <c r="Z13" s="83" t="s">
        <v>30</v>
      </c>
      <c r="AA13" s="83" t="s">
        <v>30</v>
      </c>
      <c r="AB13" s="83" t="s">
        <v>30</v>
      </c>
      <c r="AC13" s="83" t="s">
        <v>30</v>
      </c>
      <c r="AD13" s="73" t="s">
        <v>58</v>
      </c>
      <c r="AE13" s="83" t="s">
        <v>30</v>
      </c>
      <c r="AF13" s="83" t="s">
        <v>30</v>
      </c>
      <c r="AG13" s="83" t="s">
        <v>30</v>
      </c>
      <c r="AH13" s="83" t="s">
        <v>30</v>
      </c>
      <c r="AI13" s="84" t="s">
        <v>30</v>
      </c>
      <c r="AJ13" s="38">
        <f t="shared" si="0"/>
        <v>4</v>
      </c>
      <c r="AK13" s="39">
        <f t="shared" si="1"/>
        <v>0</v>
      </c>
      <c r="AL13" s="40">
        <f t="shared" si="2"/>
        <v>1</v>
      </c>
      <c r="AM13" s="40">
        <f t="shared" si="3"/>
        <v>22</v>
      </c>
      <c r="AN13" s="40">
        <f t="shared" si="4"/>
        <v>0</v>
      </c>
      <c r="AO13" s="41">
        <f t="shared" si="5"/>
        <v>27</v>
      </c>
    </row>
    <row r="14" spans="1:41" ht="15.75" thickBot="1">
      <c r="A14" s="5">
        <v>5</v>
      </c>
      <c r="B14" s="61" t="s">
        <v>49</v>
      </c>
      <c r="C14" s="5" t="s">
        <v>11</v>
      </c>
      <c r="D14" s="9" t="s">
        <v>17</v>
      </c>
      <c r="E14" s="99" t="s">
        <v>45</v>
      </c>
      <c r="F14" s="100" t="s">
        <v>45</v>
      </c>
      <c r="G14" s="100" t="s">
        <v>45</v>
      </c>
      <c r="H14" s="100" t="s">
        <v>45</v>
      </c>
      <c r="I14" s="68" t="s">
        <v>58</v>
      </c>
      <c r="J14" s="93" t="s">
        <v>45</v>
      </c>
      <c r="K14" s="93" t="s">
        <v>45</v>
      </c>
      <c r="L14" s="93" t="s">
        <v>45</v>
      </c>
      <c r="M14" s="93" t="s">
        <v>45</v>
      </c>
      <c r="N14" s="93" t="s">
        <v>45</v>
      </c>
      <c r="O14" s="93" t="s">
        <v>45</v>
      </c>
      <c r="P14" s="68" t="s">
        <v>58</v>
      </c>
      <c r="Q14" s="93" t="s">
        <v>45</v>
      </c>
      <c r="R14" s="93" t="s">
        <v>45</v>
      </c>
      <c r="S14" s="93" t="s">
        <v>45</v>
      </c>
      <c r="T14" s="93" t="s">
        <v>45</v>
      </c>
      <c r="U14" s="93" t="s">
        <v>45</v>
      </c>
      <c r="V14" s="93" t="s">
        <v>45</v>
      </c>
      <c r="W14" s="68" t="s">
        <v>58</v>
      </c>
      <c r="X14" s="93" t="s">
        <v>45</v>
      </c>
      <c r="Y14" s="93" t="s">
        <v>45</v>
      </c>
      <c r="Z14" s="93" t="s">
        <v>45</v>
      </c>
      <c r="AA14" s="93" t="s">
        <v>45</v>
      </c>
      <c r="AB14" s="93" t="s">
        <v>45</v>
      </c>
      <c r="AC14" s="93" t="s">
        <v>45</v>
      </c>
      <c r="AD14" s="68" t="s">
        <v>58</v>
      </c>
      <c r="AE14" s="93" t="s">
        <v>45</v>
      </c>
      <c r="AF14" s="93" t="s">
        <v>45</v>
      </c>
      <c r="AG14" s="93" t="s">
        <v>45</v>
      </c>
      <c r="AH14" s="106" t="s">
        <v>45</v>
      </c>
      <c r="AI14" s="107" t="s">
        <v>45</v>
      </c>
      <c r="AJ14" s="38">
        <f t="shared" si="0"/>
        <v>0</v>
      </c>
      <c r="AK14" s="39">
        <f t="shared" si="1"/>
        <v>0</v>
      </c>
      <c r="AL14" s="40">
        <f t="shared" si="2"/>
        <v>0</v>
      </c>
      <c r="AM14" s="40">
        <f t="shared" si="3"/>
        <v>0</v>
      </c>
      <c r="AN14" s="40">
        <f t="shared" si="4"/>
        <v>27</v>
      </c>
      <c r="AO14" s="41">
        <f t="shared" si="5"/>
        <v>27</v>
      </c>
    </row>
    <row r="15" spans="1:41" ht="15.75" thickBot="1">
      <c r="A15" s="5">
        <v>6</v>
      </c>
      <c r="B15" s="61" t="s">
        <v>50</v>
      </c>
      <c r="C15" s="5" t="s">
        <v>12</v>
      </c>
      <c r="D15" s="9" t="s">
        <v>18</v>
      </c>
      <c r="E15" s="82" t="s">
        <v>30</v>
      </c>
      <c r="F15" s="83" t="s">
        <v>30</v>
      </c>
      <c r="G15" s="83" t="s">
        <v>30</v>
      </c>
      <c r="H15" s="83" t="s">
        <v>30</v>
      </c>
      <c r="I15" s="73" t="s">
        <v>58</v>
      </c>
      <c r="J15" s="42" t="s">
        <v>28</v>
      </c>
      <c r="K15" s="42" t="s">
        <v>28</v>
      </c>
      <c r="L15" s="42" t="s">
        <v>30</v>
      </c>
      <c r="M15" s="71" t="s">
        <v>32</v>
      </c>
      <c r="N15" s="71" t="s">
        <v>32</v>
      </c>
      <c r="O15" s="42" t="s">
        <v>28</v>
      </c>
      <c r="P15" s="73" t="s">
        <v>58</v>
      </c>
      <c r="Q15" s="83" t="s">
        <v>30</v>
      </c>
      <c r="R15" s="42" t="s">
        <v>28</v>
      </c>
      <c r="S15" s="71" t="s">
        <v>32</v>
      </c>
      <c r="T15" s="83" t="s">
        <v>30</v>
      </c>
      <c r="U15" s="83" t="s">
        <v>30</v>
      </c>
      <c r="V15" s="83" t="s">
        <v>30</v>
      </c>
      <c r="W15" s="73" t="s">
        <v>58</v>
      </c>
      <c r="X15" s="83" t="s">
        <v>30</v>
      </c>
      <c r="Y15" s="42" t="s">
        <v>28</v>
      </c>
      <c r="Z15" s="42" t="s">
        <v>28</v>
      </c>
      <c r="AA15" s="83" t="s">
        <v>30</v>
      </c>
      <c r="AB15" s="83" t="s">
        <v>30</v>
      </c>
      <c r="AC15" s="83" t="s">
        <v>30</v>
      </c>
      <c r="AD15" s="73" t="s">
        <v>58</v>
      </c>
      <c r="AE15" s="83" t="s">
        <v>30</v>
      </c>
      <c r="AF15" s="42" t="s">
        <v>28</v>
      </c>
      <c r="AG15" s="83" t="s">
        <v>30</v>
      </c>
      <c r="AH15" s="83" t="s">
        <v>30</v>
      </c>
      <c r="AI15" s="84" t="s">
        <v>30</v>
      </c>
      <c r="AJ15" s="38">
        <f t="shared" si="0"/>
        <v>7</v>
      </c>
      <c r="AK15" s="39">
        <f t="shared" si="1"/>
        <v>0</v>
      </c>
      <c r="AL15" s="40">
        <f t="shared" si="2"/>
        <v>3</v>
      </c>
      <c r="AM15" s="40">
        <f t="shared" si="3"/>
        <v>17</v>
      </c>
      <c r="AN15" s="40">
        <f t="shared" si="4"/>
        <v>0</v>
      </c>
      <c r="AO15" s="41">
        <f t="shared" si="5"/>
        <v>27</v>
      </c>
    </row>
    <row r="16" spans="1:41" ht="17.25" customHeight="1" thickBot="1">
      <c r="A16" s="5">
        <v>7</v>
      </c>
      <c r="B16" s="114" t="s">
        <v>56</v>
      </c>
      <c r="C16" s="112" t="s">
        <v>13</v>
      </c>
      <c r="D16" s="113" t="s">
        <v>40</v>
      </c>
      <c r="E16" s="74" t="s">
        <v>30</v>
      </c>
      <c r="F16" s="75" t="s">
        <v>30</v>
      </c>
      <c r="G16" s="93" t="s">
        <v>45</v>
      </c>
      <c r="H16" s="68" t="s">
        <v>58</v>
      </c>
      <c r="I16" s="75" t="s">
        <v>30</v>
      </c>
      <c r="J16" s="75" t="s">
        <v>30</v>
      </c>
      <c r="K16" s="75" t="s">
        <v>30</v>
      </c>
      <c r="L16" s="75" t="s">
        <v>30</v>
      </c>
      <c r="M16" s="75" t="s">
        <v>30</v>
      </c>
      <c r="N16" s="75" t="s">
        <v>30</v>
      </c>
      <c r="O16" s="68" t="s">
        <v>58</v>
      </c>
      <c r="P16" s="75" t="s">
        <v>30</v>
      </c>
      <c r="Q16" s="75" t="s">
        <v>30</v>
      </c>
      <c r="R16" s="75" t="s">
        <v>30</v>
      </c>
      <c r="S16" s="75" t="s">
        <v>30</v>
      </c>
      <c r="T16" s="75" t="s">
        <v>30</v>
      </c>
      <c r="U16" s="75" t="s">
        <v>30</v>
      </c>
      <c r="V16" s="68" t="s">
        <v>58</v>
      </c>
      <c r="W16" s="75" t="s">
        <v>30</v>
      </c>
      <c r="X16" s="75" t="s">
        <v>30</v>
      </c>
      <c r="Y16" s="93" t="s">
        <v>45</v>
      </c>
      <c r="Z16" s="75" t="s">
        <v>30</v>
      </c>
      <c r="AA16" s="75" t="s">
        <v>30</v>
      </c>
      <c r="AB16" s="75" t="s">
        <v>30</v>
      </c>
      <c r="AC16" s="68" t="s">
        <v>58</v>
      </c>
      <c r="AD16" s="75" t="s">
        <v>30</v>
      </c>
      <c r="AE16" s="75" t="s">
        <v>30</v>
      </c>
      <c r="AF16" s="75" t="s">
        <v>30</v>
      </c>
      <c r="AG16" s="75" t="s">
        <v>30</v>
      </c>
      <c r="AH16" s="91" t="s">
        <v>30</v>
      </c>
      <c r="AI16" s="92" t="s">
        <v>30</v>
      </c>
      <c r="AJ16" s="38">
        <f t="shared" si="0"/>
        <v>0</v>
      </c>
      <c r="AK16" s="39">
        <f t="shared" si="1"/>
        <v>0</v>
      </c>
      <c r="AL16" s="40">
        <f t="shared" si="2"/>
        <v>0</v>
      </c>
      <c r="AM16" s="40">
        <f t="shared" si="3"/>
        <v>25</v>
      </c>
      <c r="AN16" s="40">
        <f t="shared" si="4"/>
        <v>2</v>
      </c>
      <c r="AO16" s="41">
        <f t="shared" si="5"/>
        <v>27</v>
      </c>
    </row>
    <row r="17" spans="1:41" ht="15.75" thickBot="1">
      <c r="A17" s="5">
        <v>8</v>
      </c>
      <c r="B17" s="61" t="s">
        <v>52</v>
      </c>
      <c r="C17" s="65" t="s">
        <v>15</v>
      </c>
      <c r="D17" s="9" t="s">
        <v>17</v>
      </c>
      <c r="E17" s="48" t="s">
        <v>28</v>
      </c>
      <c r="F17" s="67" t="s">
        <v>28</v>
      </c>
      <c r="G17" s="67" t="s">
        <v>28</v>
      </c>
      <c r="H17" s="67" t="s">
        <v>28</v>
      </c>
      <c r="I17" s="67" t="s">
        <v>28</v>
      </c>
      <c r="J17" s="67" t="s">
        <v>28</v>
      </c>
      <c r="K17" s="68" t="s">
        <v>58</v>
      </c>
      <c r="L17" s="44" t="s">
        <v>28</v>
      </c>
      <c r="M17" s="44" t="s">
        <v>28</v>
      </c>
      <c r="N17" s="44" t="s">
        <v>28</v>
      </c>
      <c r="O17" s="44" t="s">
        <v>28</v>
      </c>
      <c r="P17" s="44" t="s">
        <v>28</v>
      </c>
      <c r="Q17" s="44" t="s">
        <v>28</v>
      </c>
      <c r="R17" s="68" t="s">
        <v>58</v>
      </c>
      <c r="S17" s="44" t="s">
        <v>28</v>
      </c>
      <c r="T17" s="44" t="s">
        <v>28</v>
      </c>
      <c r="U17" s="44" t="s">
        <v>28</v>
      </c>
      <c r="V17" s="44" t="s">
        <v>28</v>
      </c>
      <c r="W17" s="44" t="s">
        <v>28</v>
      </c>
      <c r="X17" s="44" t="s">
        <v>28</v>
      </c>
      <c r="Y17" s="68" t="s">
        <v>58</v>
      </c>
      <c r="Z17" s="44" t="s">
        <v>28</v>
      </c>
      <c r="AA17" s="44" t="s">
        <v>28</v>
      </c>
      <c r="AB17" s="44" t="s">
        <v>28</v>
      </c>
      <c r="AC17" s="44" t="s">
        <v>28</v>
      </c>
      <c r="AD17" s="44" t="s">
        <v>28</v>
      </c>
      <c r="AE17" s="44" t="s">
        <v>28</v>
      </c>
      <c r="AF17" s="68" t="s">
        <v>58</v>
      </c>
      <c r="AG17" s="44" t="s">
        <v>28</v>
      </c>
      <c r="AH17" s="45" t="s">
        <v>28</v>
      </c>
      <c r="AI17" s="46" t="s">
        <v>28</v>
      </c>
      <c r="AJ17" s="38">
        <f t="shared" si="0"/>
        <v>27</v>
      </c>
      <c r="AK17" s="39">
        <f t="shared" si="1"/>
        <v>0</v>
      </c>
      <c r="AL17" s="40">
        <f t="shared" si="2"/>
        <v>0</v>
      </c>
      <c r="AM17" s="40">
        <f t="shared" si="3"/>
        <v>0</v>
      </c>
      <c r="AN17" s="40">
        <f t="shared" si="4"/>
        <v>0</v>
      </c>
      <c r="AO17" s="41">
        <f t="shared" si="5"/>
        <v>27</v>
      </c>
    </row>
    <row r="18" spans="1:41" ht="15.75" thickBot="1">
      <c r="A18" s="5">
        <v>9</v>
      </c>
      <c r="B18" s="61" t="s">
        <v>55</v>
      </c>
      <c r="C18" s="5" t="s">
        <v>16</v>
      </c>
      <c r="D18" s="9" t="s">
        <v>17</v>
      </c>
      <c r="E18" s="47" t="s">
        <v>28</v>
      </c>
      <c r="F18" s="42" t="s">
        <v>28</v>
      </c>
      <c r="G18" s="69" t="s">
        <v>29</v>
      </c>
      <c r="H18" s="42" t="s">
        <v>28</v>
      </c>
      <c r="I18" s="42" t="s">
        <v>28</v>
      </c>
      <c r="J18" s="73" t="s">
        <v>58</v>
      </c>
      <c r="K18" s="42" t="s">
        <v>28</v>
      </c>
      <c r="L18" s="42" t="s">
        <v>28</v>
      </c>
      <c r="M18" s="42" t="s">
        <v>28</v>
      </c>
      <c r="N18" s="42" t="s">
        <v>28</v>
      </c>
      <c r="O18" s="72" t="s">
        <v>45</v>
      </c>
      <c r="P18" s="71" t="s">
        <v>32</v>
      </c>
      <c r="Q18" s="73" t="s">
        <v>58</v>
      </c>
      <c r="R18" s="42" t="s">
        <v>28</v>
      </c>
      <c r="S18" s="42" t="s">
        <v>28</v>
      </c>
      <c r="T18" s="42" t="s">
        <v>28</v>
      </c>
      <c r="U18" s="71" t="s">
        <v>32</v>
      </c>
      <c r="V18" s="42" t="s">
        <v>28</v>
      </c>
      <c r="W18" s="71" t="s">
        <v>32</v>
      </c>
      <c r="X18" s="73" t="s">
        <v>58</v>
      </c>
      <c r="Y18" s="42" t="s">
        <v>28</v>
      </c>
      <c r="Z18" s="42" t="s">
        <v>28</v>
      </c>
      <c r="AA18" s="42" t="s">
        <v>28</v>
      </c>
      <c r="AB18" s="42" t="s">
        <v>28</v>
      </c>
      <c r="AC18" s="42" t="s">
        <v>28</v>
      </c>
      <c r="AD18" s="42" t="s">
        <v>28</v>
      </c>
      <c r="AE18" s="73" t="s">
        <v>58</v>
      </c>
      <c r="AF18" s="42" t="s">
        <v>28</v>
      </c>
      <c r="AG18" s="42" t="s">
        <v>28</v>
      </c>
      <c r="AH18" s="42" t="s">
        <v>28</v>
      </c>
      <c r="AI18" s="43" t="s">
        <v>28</v>
      </c>
      <c r="AJ18" s="38">
        <f t="shared" si="0"/>
        <v>22</v>
      </c>
      <c r="AK18" s="39">
        <f t="shared" si="1"/>
        <v>1</v>
      </c>
      <c r="AL18" s="40">
        <f t="shared" si="2"/>
        <v>3</v>
      </c>
      <c r="AM18" s="40">
        <f t="shared" si="3"/>
        <v>0</v>
      </c>
      <c r="AN18" s="40">
        <f t="shared" si="4"/>
        <v>1</v>
      </c>
      <c r="AO18" s="41">
        <f t="shared" si="5"/>
        <v>27</v>
      </c>
    </row>
    <row r="19" spans="1:41" ht="15.75" thickBot="1">
      <c r="A19" s="5">
        <v>10</v>
      </c>
      <c r="B19" s="61" t="s">
        <v>51</v>
      </c>
      <c r="C19" s="5" t="s">
        <v>8</v>
      </c>
      <c r="D19" s="9" t="s">
        <v>17</v>
      </c>
      <c r="E19" s="82" t="s">
        <v>30</v>
      </c>
      <c r="F19" s="83" t="s">
        <v>30</v>
      </c>
      <c r="G19" s="83" t="s">
        <v>30</v>
      </c>
      <c r="H19" s="71" t="s">
        <v>32</v>
      </c>
      <c r="I19" s="71" t="s">
        <v>32</v>
      </c>
      <c r="J19" s="71" t="s">
        <v>32</v>
      </c>
      <c r="K19" s="73" t="s">
        <v>58</v>
      </c>
      <c r="L19" s="83" t="s">
        <v>30</v>
      </c>
      <c r="M19" s="83" t="s">
        <v>30</v>
      </c>
      <c r="N19" s="83" t="s">
        <v>30</v>
      </c>
      <c r="O19" s="71" t="s">
        <v>32</v>
      </c>
      <c r="P19" s="71" t="s">
        <v>32</v>
      </c>
      <c r="Q19" s="71" t="s">
        <v>32</v>
      </c>
      <c r="R19" s="73" t="s">
        <v>58</v>
      </c>
      <c r="S19" s="83" t="s">
        <v>30</v>
      </c>
      <c r="T19" s="83" t="s">
        <v>30</v>
      </c>
      <c r="U19" s="83" t="s">
        <v>30</v>
      </c>
      <c r="V19" s="71" t="s">
        <v>32</v>
      </c>
      <c r="W19" s="71" t="s">
        <v>32</v>
      </c>
      <c r="X19" s="71" t="s">
        <v>32</v>
      </c>
      <c r="Y19" s="73" t="s">
        <v>58</v>
      </c>
      <c r="Z19" s="83" t="s">
        <v>30</v>
      </c>
      <c r="AA19" s="83" t="s">
        <v>30</v>
      </c>
      <c r="AB19" s="83" t="s">
        <v>30</v>
      </c>
      <c r="AC19" s="71" t="s">
        <v>32</v>
      </c>
      <c r="AD19" s="71" t="s">
        <v>32</v>
      </c>
      <c r="AE19" s="71" t="s">
        <v>32</v>
      </c>
      <c r="AF19" s="73" t="s">
        <v>58</v>
      </c>
      <c r="AG19" s="71" t="s">
        <v>32</v>
      </c>
      <c r="AH19" s="71" t="s">
        <v>32</v>
      </c>
      <c r="AI19" s="90" t="s">
        <v>32</v>
      </c>
      <c r="AJ19" s="38">
        <f t="shared" si="0"/>
        <v>0</v>
      </c>
      <c r="AK19" s="39">
        <f t="shared" si="1"/>
        <v>0</v>
      </c>
      <c r="AL19" s="40">
        <f t="shared" si="2"/>
        <v>15</v>
      </c>
      <c r="AM19" s="40">
        <f t="shared" si="3"/>
        <v>12</v>
      </c>
      <c r="AN19" s="40">
        <f t="shared" si="4"/>
        <v>0</v>
      </c>
      <c r="AO19" s="41">
        <f t="shared" si="5"/>
        <v>27</v>
      </c>
    </row>
    <row r="20" spans="1:41" ht="15.75" thickBot="1">
      <c r="A20" s="35">
        <v>11</v>
      </c>
      <c r="B20" s="62" t="s">
        <v>53</v>
      </c>
      <c r="C20" s="66" t="s">
        <v>8</v>
      </c>
      <c r="D20" s="36" t="s">
        <v>17</v>
      </c>
      <c r="E20" s="80" t="s">
        <v>58</v>
      </c>
      <c r="F20" s="108" t="s">
        <v>45</v>
      </c>
      <c r="G20" s="81" t="s">
        <v>30</v>
      </c>
      <c r="H20" s="108" t="s">
        <v>45</v>
      </c>
      <c r="I20" s="108" t="s">
        <v>45</v>
      </c>
      <c r="J20" s="108" t="s">
        <v>45</v>
      </c>
      <c r="K20" s="108" t="s">
        <v>45</v>
      </c>
      <c r="L20" s="79" t="s">
        <v>58</v>
      </c>
      <c r="M20" s="108" t="s">
        <v>45</v>
      </c>
      <c r="N20" s="108" t="s">
        <v>45</v>
      </c>
      <c r="O20" s="81" t="s">
        <v>30</v>
      </c>
      <c r="P20" s="108" t="s">
        <v>45</v>
      </c>
      <c r="Q20" s="108" t="s">
        <v>45</v>
      </c>
      <c r="R20" s="85" t="s">
        <v>29</v>
      </c>
      <c r="S20" s="79" t="s">
        <v>58</v>
      </c>
      <c r="T20" s="108" t="s">
        <v>45</v>
      </c>
      <c r="U20" s="108" t="s">
        <v>45</v>
      </c>
      <c r="V20" s="108" t="s">
        <v>45</v>
      </c>
      <c r="W20" s="108" t="s">
        <v>45</v>
      </c>
      <c r="X20" s="108" t="s">
        <v>45</v>
      </c>
      <c r="Y20" s="81" t="s">
        <v>30</v>
      </c>
      <c r="Z20" s="79" t="s">
        <v>58</v>
      </c>
      <c r="AA20" s="108" t="s">
        <v>45</v>
      </c>
      <c r="AB20" s="108" t="s">
        <v>45</v>
      </c>
      <c r="AC20" s="108" t="s">
        <v>45</v>
      </c>
      <c r="AD20" s="108" t="s">
        <v>45</v>
      </c>
      <c r="AE20" s="108" t="s">
        <v>45</v>
      </c>
      <c r="AF20" s="108" t="s">
        <v>45</v>
      </c>
      <c r="AG20" s="79" t="s">
        <v>58</v>
      </c>
      <c r="AH20" s="109" t="s">
        <v>45</v>
      </c>
      <c r="AI20" s="110" t="s">
        <v>45</v>
      </c>
      <c r="AJ20" s="38">
        <f>COUNTIF(F20:AI20,"M")</f>
        <v>0</v>
      </c>
      <c r="AK20" s="39">
        <f t="shared" si="1"/>
        <v>1</v>
      </c>
      <c r="AL20" s="40">
        <f t="shared" si="2"/>
        <v>0</v>
      </c>
      <c r="AM20" s="40">
        <f t="shared" si="3"/>
        <v>3</v>
      </c>
      <c r="AN20" s="40">
        <f t="shared" si="4"/>
        <v>22</v>
      </c>
      <c r="AO20" s="41">
        <f t="shared" si="5"/>
        <v>26</v>
      </c>
    </row>
    <row r="21" spans="1:41">
      <c r="A21" s="135"/>
      <c r="B21" s="136"/>
      <c r="C21" s="139" t="s">
        <v>19</v>
      </c>
      <c r="D21" s="140"/>
      <c r="E21" s="23">
        <f>COUNTIF(E9:E20,"M")</f>
        <v>2</v>
      </c>
      <c r="F21" s="23">
        <f>COUNTIF(F9:F20,"M")</f>
        <v>2</v>
      </c>
      <c r="G21" s="23">
        <f t="shared" ref="G21:AI21" si="6">COUNTIF(G9:G20,"M")</f>
        <v>2</v>
      </c>
      <c r="H21" s="23">
        <f t="shared" si="6"/>
        <v>2</v>
      </c>
      <c r="I21" s="23">
        <f t="shared" si="6"/>
        <v>2</v>
      </c>
      <c r="J21" s="23">
        <f t="shared" si="6"/>
        <v>2</v>
      </c>
      <c r="K21" s="23">
        <f t="shared" si="6"/>
        <v>2</v>
      </c>
      <c r="L21" s="23">
        <f t="shared" si="6"/>
        <v>3</v>
      </c>
      <c r="M21" s="23">
        <f t="shared" si="6"/>
        <v>3</v>
      </c>
      <c r="N21" s="23">
        <f t="shared" si="6"/>
        <v>3</v>
      </c>
      <c r="O21" s="23">
        <f t="shared" si="6"/>
        <v>2</v>
      </c>
      <c r="P21" s="23">
        <f t="shared" si="6"/>
        <v>2</v>
      </c>
      <c r="Q21" s="23">
        <f t="shared" si="6"/>
        <v>2</v>
      </c>
      <c r="R21" s="23">
        <f t="shared" si="6"/>
        <v>2</v>
      </c>
      <c r="S21" s="23">
        <f t="shared" si="6"/>
        <v>2</v>
      </c>
      <c r="T21" s="23">
        <f t="shared" si="6"/>
        <v>2</v>
      </c>
      <c r="U21" s="23">
        <f t="shared" si="6"/>
        <v>2</v>
      </c>
      <c r="V21" s="23">
        <f t="shared" si="6"/>
        <v>2</v>
      </c>
      <c r="W21" s="23">
        <f t="shared" si="6"/>
        <v>2</v>
      </c>
      <c r="X21" s="23">
        <f t="shared" si="6"/>
        <v>2</v>
      </c>
      <c r="Y21" s="23">
        <f t="shared" si="6"/>
        <v>3</v>
      </c>
      <c r="Z21" s="23">
        <f t="shared" si="6"/>
        <v>3</v>
      </c>
      <c r="AA21" s="23">
        <f t="shared" si="6"/>
        <v>2</v>
      </c>
      <c r="AB21" s="23">
        <f t="shared" si="6"/>
        <v>2</v>
      </c>
      <c r="AC21" s="23">
        <f t="shared" si="6"/>
        <v>2</v>
      </c>
      <c r="AD21" s="23">
        <f t="shared" si="6"/>
        <v>2</v>
      </c>
      <c r="AE21" s="23">
        <f t="shared" si="6"/>
        <v>2</v>
      </c>
      <c r="AF21" s="23">
        <f t="shared" si="6"/>
        <v>2</v>
      </c>
      <c r="AG21" s="23">
        <f t="shared" si="6"/>
        <v>2</v>
      </c>
      <c r="AH21" s="23">
        <f t="shared" si="6"/>
        <v>2</v>
      </c>
      <c r="AI21" s="24">
        <f t="shared" si="6"/>
        <v>2</v>
      </c>
      <c r="AJ21" s="28">
        <f t="shared" ref="AJ21:AJ26" si="7">SUM(E21:AI21)</f>
        <v>67</v>
      </c>
      <c r="AK21" s="29">
        <f>SUM(AK10:AK20)</f>
        <v>5</v>
      </c>
      <c r="AL21" s="29">
        <f t="shared" ref="AK21:AM22" si="8">SUM(AL9:AL20)</f>
        <v>65</v>
      </c>
      <c r="AM21" s="29">
        <f t="shared" si="8"/>
        <v>106</v>
      </c>
      <c r="AN21" s="30">
        <f>SUM(AN10:AN20)</f>
        <v>53</v>
      </c>
      <c r="AO21" s="41">
        <f t="shared" si="5"/>
        <v>296</v>
      </c>
    </row>
    <row r="22" spans="1:41">
      <c r="A22" s="137"/>
      <c r="B22" s="138"/>
      <c r="C22" s="141" t="s">
        <v>44</v>
      </c>
      <c r="D22" s="142"/>
      <c r="E22" s="12">
        <f>COUNTIF(E10:E21,"md1")</f>
        <v>0</v>
      </c>
      <c r="F22" s="12">
        <f t="shared" ref="F22:AH22" si="9">COUNTIF(F10:F21,"md1")</f>
        <v>0</v>
      </c>
      <c r="G22" s="12">
        <f t="shared" si="9"/>
        <v>1</v>
      </c>
      <c r="H22" s="12">
        <f t="shared" si="9"/>
        <v>0</v>
      </c>
      <c r="I22" s="12">
        <f t="shared" si="9"/>
        <v>0</v>
      </c>
      <c r="J22" s="12">
        <f t="shared" si="9"/>
        <v>0</v>
      </c>
      <c r="K22" s="12">
        <f t="shared" si="9"/>
        <v>0</v>
      </c>
      <c r="L22" s="12">
        <f t="shared" si="9"/>
        <v>0</v>
      </c>
      <c r="M22" s="12">
        <f t="shared" si="9"/>
        <v>0</v>
      </c>
      <c r="N22" s="12">
        <f t="shared" si="9"/>
        <v>0</v>
      </c>
      <c r="O22" s="12">
        <f t="shared" si="9"/>
        <v>0</v>
      </c>
      <c r="P22" s="12">
        <f t="shared" si="9"/>
        <v>0</v>
      </c>
      <c r="Q22" s="12">
        <f t="shared" si="9"/>
        <v>0</v>
      </c>
      <c r="R22" s="12">
        <f t="shared" si="9"/>
        <v>1</v>
      </c>
      <c r="S22" s="12">
        <f t="shared" si="9"/>
        <v>1</v>
      </c>
      <c r="T22" s="12">
        <f t="shared" si="9"/>
        <v>1</v>
      </c>
      <c r="U22" s="12">
        <f t="shared" si="9"/>
        <v>1</v>
      </c>
      <c r="V22" s="12">
        <f t="shared" si="9"/>
        <v>0</v>
      </c>
      <c r="W22" s="12">
        <f t="shared" si="9"/>
        <v>0</v>
      </c>
      <c r="X22" s="12">
        <f t="shared" si="9"/>
        <v>0</v>
      </c>
      <c r="Y22" s="12">
        <f t="shared" si="9"/>
        <v>0</v>
      </c>
      <c r="Z22" s="12">
        <f t="shared" si="9"/>
        <v>0</v>
      </c>
      <c r="AA22" s="12">
        <f t="shared" si="9"/>
        <v>0</v>
      </c>
      <c r="AB22" s="12">
        <f t="shared" si="9"/>
        <v>0</v>
      </c>
      <c r="AC22" s="12">
        <f t="shared" si="9"/>
        <v>0</v>
      </c>
      <c r="AD22" s="12">
        <f t="shared" si="9"/>
        <v>0</v>
      </c>
      <c r="AE22" s="12">
        <f t="shared" si="9"/>
        <v>0</v>
      </c>
      <c r="AF22" s="12">
        <f t="shared" si="9"/>
        <v>0</v>
      </c>
      <c r="AG22" s="12">
        <f t="shared" si="9"/>
        <v>0</v>
      </c>
      <c r="AH22" s="12">
        <f t="shared" si="9"/>
        <v>0</v>
      </c>
      <c r="AI22" s="25">
        <f t="shared" ref="AI22" si="10">COUNTIF(AI10:AI21,"md1")</f>
        <v>0</v>
      </c>
      <c r="AJ22" s="31">
        <f t="shared" si="7"/>
        <v>5</v>
      </c>
      <c r="AK22" s="13">
        <f t="shared" si="8"/>
        <v>10</v>
      </c>
      <c r="AL22" s="13">
        <f t="shared" si="8"/>
        <v>130</v>
      </c>
      <c r="AM22" s="13">
        <f t="shared" si="8"/>
        <v>212</v>
      </c>
      <c r="AN22" s="14">
        <f>SUM(AN10:AN21)</f>
        <v>106</v>
      </c>
      <c r="AO22" s="2"/>
    </row>
    <row r="23" spans="1:41">
      <c r="A23" s="137"/>
      <c r="B23" s="138"/>
      <c r="C23" s="143" t="s">
        <v>43</v>
      </c>
      <c r="D23" s="144"/>
      <c r="E23" s="15">
        <f>COUNTIF(E10:E21,"MD2")</f>
        <v>3</v>
      </c>
      <c r="F23" s="15">
        <f t="shared" ref="F23:AI23" si="11">COUNTIF(F10:F21,"MD2")</f>
        <v>2</v>
      </c>
      <c r="G23" s="15">
        <f t="shared" si="11"/>
        <v>2</v>
      </c>
      <c r="H23" s="15">
        <f t="shared" si="11"/>
        <v>1</v>
      </c>
      <c r="I23" s="15">
        <f t="shared" si="11"/>
        <v>2</v>
      </c>
      <c r="J23" s="15">
        <f t="shared" si="11"/>
        <v>2</v>
      </c>
      <c r="K23" s="15">
        <f t="shared" si="11"/>
        <v>2</v>
      </c>
      <c r="L23" s="15">
        <f t="shared" si="11"/>
        <v>2</v>
      </c>
      <c r="M23" s="15">
        <f t="shared" si="11"/>
        <v>3</v>
      </c>
      <c r="N23" s="15">
        <f t="shared" si="11"/>
        <v>3</v>
      </c>
      <c r="O23" s="15">
        <f t="shared" si="11"/>
        <v>1</v>
      </c>
      <c r="P23" s="15">
        <f t="shared" si="11"/>
        <v>3</v>
      </c>
      <c r="Q23" s="15">
        <f t="shared" si="11"/>
        <v>2</v>
      </c>
      <c r="R23" s="15">
        <f t="shared" si="11"/>
        <v>2</v>
      </c>
      <c r="S23" s="15">
        <f t="shared" si="11"/>
        <v>2</v>
      </c>
      <c r="T23" s="15">
        <f t="shared" si="11"/>
        <v>1</v>
      </c>
      <c r="U23" s="15">
        <f t="shared" si="11"/>
        <v>2</v>
      </c>
      <c r="V23" s="15">
        <f t="shared" si="11"/>
        <v>1</v>
      </c>
      <c r="W23" s="15">
        <f t="shared" si="11"/>
        <v>3</v>
      </c>
      <c r="X23" s="15">
        <f t="shared" si="11"/>
        <v>2</v>
      </c>
      <c r="Y23" s="15">
        <f t="shared" si="11"/>
        <v>2</v>
      </c>
      <c r="Z23" s="15">
        <f t="shared" si="11"/>
        <v>2</v>
      </c>
      <c r="AA23" s="15">
        <f t="shared" si="11"/>
        <v>2</v>
      </c>
      <c r="AB23" s="15">
        <f t="shared" si="11"/>
        <v>2</v>
      </c>
      <c r="AC23" s="15">
        <f t="shared" si="11"/>
        <v>1</v>
      </c>
      <c r="AD23" s="15">
        <f t="shared" si="11"/>
        <v>2</v>
      </c>
      <c r="AE23" s="15">
        <f t="shared" si="11"/>
        <v>2</v>
      </c>
      <c r="AF23" s="15">
        <f t="shared" si="11"/>
        <v>2</v>
      </c>
      <c r="AG23" s="15">
        <f t="shared" si="11"/>
        <v>3</v>
      </c>
      <c r="AH23" s="15">
        <f t="shared" si="11"/>
        <v>3</v>
      </c>
      <c r="AI23" s="26">
        <f t="shared" si="11"/>
        <v>3</v>
      </c>
      <c r="AJ23" s="32">
        <f t="shared" si="7"/>
        <v>65</v>
      </c>
      <c r="AK23" s="51"/>
      <c r="AL23" s="53"/>
      <c r="AM23" s="53"/>
      <c r="AN23" s="54"/>
      <c r="AO23" s="2"/>
    </row>
    <row r="24" spans="1:41">
      <c r="A24" s="137"/>
      <c r="B24" s="138"/>
      <c r="C24" s="159" t="s">
        <v>42</v>
      </c>
      <c r="D24" s="160"/>
      <c r="E24" s="49">
        <f>COUNTIF(E11:E22,"E")</f>
        <v>4</v>
      </c>
      <c r="F24" s="49">
        <f t="shared" ref="F24:AI24" si="12">COUNTIF(F11:F22,"E")</f>
        <v>5</v>
      </c>
      <c r="G24" s="49">
        <f t="shared" si="12"/>
        <v>3</v>
      </c>
      <c r="H24" s="49">
        <f t="shared" si="12"/>
        <v>3</v>
      </c>
      <c r="I24" s="49">
        <f t="shared" si="12"/>
        <v>3</v>
      </c>
      <c r="J24" s="49">
        <f t="shared" si="12"/>
        <v>3</v>
      </c>
      <c r="K24" s="49">
        <f t="shared" si="12"/>
        <v>3</v>
      </c>
      <c r="L24" s="49">
        <f t="shared" si="12"/>
        <v>4</v>
      </c>
      <c r="M24" s="49">
        <f t="shared" si="12"/>
        <v>3</v>
      </c>
      <c r="N24" s="49">
        <f t="shared" si="12"/>
        <v>3</v>
      </c>
      <c r="O24" s="49">
        <f t="shared" si="12"/>
        <v>3</v>
      </c>
      <c r="P24" s="49">
        <f t="shared" si="12"/>
        <v>2</v>
      </c>
      <c r="Q24" s="49">
        <f t="shared" si="12"/>
        <v>3</v>
      </c>
      <c r="R24" s="49">
        <f t="shared" si="12"/>
        <v>3</v>
      </c>
      <c r="S24" s="49">
        <f t="shared" si="12"/>
        <v>4</v>
      </c>
      <c r="T24" s="49">
        <f t="shared" si="12"/>
        <v>5</v>
      </c>
      <c r="U24" s="49">
        <f t="shared" si="12"/>
        <v>4</v>
      </c>
      <c r="V24" s="49">
        <f t="shared" si="12"/>
        <v>3</v>
      </c>
      <c r="W24" s="49">
        <f t="shared" si="12"/>
        <v>2</v>
      </c>
      <c r="X24" s="49">
        <f t="shared" si="12"/>
        <v>3</v>
      </c>
      <c r="Y24" s="49">
        <f t="shared" si="12"/>
        <v>2</v>
      </c>
      <c r="Z24" s="49">
        <f t="shared" si="12"/>
        <v>4</v>
      </c>
      <c r="AA24" s="49">
        <f t="shared" si="12"/>
        <v>5</v>
      </c>
      <c r="AB24" s="49">
        <f t="shared" si="12"/>
        <v>5</v>
      </c>
      <c r="AC24" s="49">
        <f t="shared" si="12"/>
        <v>3</v>
      </c>
      <c r="AD24" s="49">
        <f t="shared" si="12"/>
        <v>3</v>
      </c>
      <c r="AE24" s="49">
        <f t="shared" si="12"/>
        <v>3</v>
      </c>
      <c r="AF24" s="49">
        <f t="shared" si="12"/>
        <v>3</v>
      </c>
      <c r="AG24" s="49">
        <f t="shared" si="12"/>
        <v>4</v>
      </c>
      <c r="AH24" s="49">
        <f t="shared" si="12"/>
        <v>4</v>
      </c>
      <c r="AI24" s="49">
        <f t="shared" si="12"/>
        <v>4</v>
      </c>
      <c r="AJ24" s="50">
        <f t="shared" si="7"/>
        <v>106</v>
      </c>
      <c r="AK24" s="52"/>
      <c r="AL24" s="55"/>
      <c r="AM24" s="55"/>
      <c r="AN24" s="56"/>
      <c r="AO24" s="2"/>
    </row>
    <row r="25" spans="1:41" ht="15.75" thickBot="1">
      <c r="A25" s="137"/>
      <c r="B25" s="138"/>
      <c r="C25" s="145" t="s">
        <v>41</v>
      </c>
      <c r="D25" s="146"/>
      <c r="E25" s="101">
        <f>COUNTIF(E10:E20,"N")</f>
        <v>1</v>
      </c>
      <c r="F25" s="101">
        <f t="shared" ref="F25:AI25" si="13">COUNTIF(F10:F20,"N")</f>
        <v>2</v>
      </c>
      <c r="G25" s="101">
        <f t="shared" si="13"/>
        <v>3</v>
      </c>
      <c r="H25" s="101">
        <f t="shared" si="13"/>
        <v>2</v>
      </c>
      <c r="I25" s="101">
        <f t="shared" si="13"/>
        <v>1</v>
      </c>
      <c r="J25" s="101">
        <f t="shared" si="13"/>
        <v>2</v>
      </c>
      <c r="K25" s="101">
        <f t="shared" si="13"/>
        <v>2</v>
      </c>
      <c r="L25" s="101">
        <f t="shared" si="13"/>
        <v>1</v>
      </c>
      <c r="M25" s="101">
        <f t="shared" si="13"/>
        <v>2</v>
      </c>
      <c r="N25" s="101">
        <f t="shared" si="13"/>
        <v>2</v>
      </c>
      <c r="O25" s="101">
        <f t="shared" si="13"/>
        <v>2</v>
      </c>
      <c r="P25" s="101">
        <f t="shared" si="13"/>
        <v>1</v>
      </c>
      <c r="Q25" s="101">
        <f t="shared" si="13"/>
        <v>2</v>
      </c>
      <c r="R25" s="101">
        <f t="shared" si="13"/>
        <v>1</v>
      </c>
      <c r="S25" s="101">
        <f t="shared" si="13"/>
        <v>1</v>
      </c>
      <c r="T25" s="101">
        <f t="shared" si="13"/>
        <v>2</v>
      </c>
      <c r="U25" s="101">
        <f t="shared" si="13"/>
        <v>2</v>
      </c>
      <c r="V25" s="101">
        <f t="shared" si="13"/>
        <v>2</v>
      </c>
      <c r="W25" s="101">
        <f t="shared" si="13"/>
        <v>1</v>
      </c>
      <c r="X25" s="101">
        <f t="shared" si="13"/>
        <v>2</v>
      </c>
      <c r="Y25" s="101">
        <f t="shared" si="13"/>
        <v>2</v>
      </c>
      <c r="Z25" s="101">
        <f t="shared" si="13"/>
        <v>1</v>
      </c>
      <c r="AA25" s="101">
        <f t="shared" si="13"/>
        <v>2</v>
      </c>
      <c r="AB25" s="101">
        <f t="shared" si="13"/>
        <v>2</v>
      </c>
      <c r="AC25" s="101">
        <f t="shared" si="13"/>
        <v>2</v>
      </c>
      <c r="AD25" s="101">
        <f t="shared" si="13"/>
        <v>1</v>
      </c>
      <c r="AE25" s="101">
        <f t="shared" si="13"/>
        <v>2</v>
      </c>
      <c r="AF25" s="101">
        <f t="shared" si="13"/>
        <v>2</v>
      </c>
      <c r="AG25" s="101">
        <f t="shared" si="13"/>
        <v>1</v>
      </c>
      <c r="AH25" s="101">
        <f t="shared" si="13"/>
        <v>2</v>
      </c>
      <c r="AI25" s="101">
        <f t="shared" si="13"/>
        <v>2</v>
      </c>
      <c r="AJ25" s="102">
        <f t="shared" si="7"/>
        <v>53</v>
      </c>
      <c r="AK25" s="103"/>
      <c r="AL25" s="104"/>
      <c r="AM25" s="104"/>
      <c r="AN25" s="105"/>
      <c r="AO25" s="3"/>
    </row>
    <row r="26" spans="1:41" ht="15.75" thickBot="1">
      <c r="A26" s="59"/>
      <c r="B26" s="60"/>
      <c r="C26" s="157" t="s">
        <v>20</v>
      </c>
      <c r="D26" s="158"/>
      <c r="E26" s="18">
        <f>COUNTIF(E10:E21,"OFF")</f>
        <v>1</v>
      </c>
      <c r="F26" s="18">
        <f t="shared" ref="F26:AI26" si="14">COUNTIF(F10:F21,"OFF")</f>
        <v>0</v>
      </c>
      <c r="G26" s="18">
        <f t="shared" si="14"/>
        <v>0</v>
      </c>
      <c r="H26" s="18">
        <f t="shared" si="14"/>
        <v>3</v>
      </c>
      <c r="I26" s="18">
        <f t="shared" si="14"/>
        <v>3</v>
      </c>
      <c r="J26" s="18">
        <f t="shared" si="14"/>
        <v>2</v>
      </c>
      <c r="K26" s="18">
        <f t="shared" si="14"/>
        <v>2</v>
      </c>
      <c r="L26" s="18">
        <f t="shared" si="14"/>
        <v>1</v>
      </c>
      <c r="M26" s="18">
        <f t="shared" si="14"/>
        <v>0</v>
      </c>
      <c r="N26" s="18">
        <f t="shared" si="14"/>
        <v>0</v>
      </c>
      <c r="O26" s="18">
        <f t="shared" si="14"/>
        <v>3</v>
      </c>
      <c r="P26" s="18">
        <f t="shared" si="14"/>
        <v>3</v>
      </c>
      <c r="Q26" s="18">
        <f t="shared" si="14"/>
        <v>2</v>
      </c>
      <c r="R26" s="18">
        <f t="shared" si="14"/>
        <v>2</v>
      </c>
      <c r="S26" s="18">
        <f t="shared" si="14"/>
        <v>1</v>
      </c>
      <c r="T26" s="18">
        <f t="shared" si="14"/>
        <v>0</v>
      </c>
      <c r="U26" s="18">
        <f t="shared" si="14"/>
        <v>0</v>
      </c>
      <c r="V26" s="18">
        <f t="shared" si="14"/>
        <v>3</v>
      </c>
      <c r="W26" s="18">
        <f t="shared" si="14"/>
        <v>3</v>
      </c>
      <c r="X26" s="18">
        <f t="shared" si="14"/>
        <v>2</v>
      </c>
      <c r="Y26" s="18">
        <f t="shared" si="14"/>
        <v>2</v>
      </c>
      <c r="Z26" s="18">
        <f t="shared" si="14"/>
        <v>1</v>
      </c>
      <c r="AA26" s="18">
        <f t="shared" si="14"/>
        <v>0</v>
      </c>
      <c r="AB26" s="18">
        <f t="shared" si="14"/>
        <v>0</v>
      </c>
      <c r="AC26" s="18">
        <f t="shared" si="14"/>
        <v>3</v>
      </c>
      <c r="AD26" s="18">
        <f t="shared" si="14"/>
        <v>3</v>
      </c>
      <c r="AE26" s="18">
        <f t="shared" si="14"/>
        <v>2</v>
      </c>
      <c r="AF26" s="18">
        <f t="shared" si="14"/>
        <v>2</v>
      </c>
      <c r="AG26" s="18">
        <f t="shared" si="14"/>
        <v>1</v>
      </c>
      <c r="AH26" s="18">
        <f t="shared" si="14"/>
        <v>0</v>
      </c>
      <c r="AI26" s="27">
        <f t="shared" si="14"/>
        <v>0</v>
      </c>
      <c r="AJ26" s="33">
        <f t="shared" si="7"/>
        <v>45</v>
      </c>
      <c r="AK26" s="19"/>
      <c r="AL26" s="57"/>
      <c r="AM26" s="57"/>
      <c r="AN26" s="58"/>
    </row>
    <row r="27" spans="1:41"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</row>
    <row r="29" spans="1:41">
      <c r="A29" s="7" t="s">
        <v>21</v>
      </c>
      <c r="B29" s="7"/>
      <c r="C29" s="1"/>
      <c r="D29" s="1"/>
      <c r="E29" s="1"/>
      <c r="F29" s="1"/>
      <c r="G29" s="1"/>
      <c r="H29" s="1"/>
      <c r="I29" s="1"/>
      <c r="J29" s="1"/>
    </row>
    <row r="30" spans="1:41">
      <c r="A30" s="22" t="s">
        <v>22</v>
      </c>
      <c r="B30" s="22"/>
      <c r="C30" s="7"/>
      <c r="D30" s="7"/>
      <c r="E30" s="7"/>
      <c r="F30" s="7"/>
      <c r="G30" s="7"/>
    </row>
    <row r="31" spans="1:41">
      <c r="X31" s="132"/>
      <c r="Y31" s="132"/>
      <c r="Z31" s="132"/>
      <c r="AA31" s="132"/>
      <c r="AB31" s="132"/>
      <c r="AC31" s="132"/>
    </row>
    <row r="35" spans="12:29">
      <c r="L35" s="132" t="s">
        <v>23</v>
      </c>
      <c r="M35" s="132"/>
      <c r="N35" s="132"/>
      <c r="O35" s="132"/>
      <c r="X35" s="132" t="s">
        <v>25</v>
      </c>
      <c r="Y35" s="132"/>
      <c r="Z35" s="132"/>
      <c r="AA35" s="132"/>
      <c r="AB35" s="132"/>
      <c r="AC35" s="132"/>
    </row>
    <row r="36" spans="12:29">
      <c r="L36" s="156" t="s">
        <v>24</v>
      </c>
      <c r="M36" s="156"/>
      <c r="N36" s="156"/>
      <c r="O36" s="156"/>
      <c r="X36" s="156" t="s">
        <v>26</v>
      </c>
      <c r="Y36" s="156"/>
      <c r="Z36" s="156"/>
      <c r="AA36" s="156"/>
      <c r="AB36" s="156"/>
      <c r="AC36" s="156"/>
    </row>
  </sheetData>
  <mergeCells count="56">
    <mergeCell ref="AM8:AM9"/>
    <mergeCell ref="L36:O36"/>
    <mergeCell ref="X35:AC35"/>
    <mergeCell ref="X36:AC36"/>
    <mergeCell ref="C26:D26"/>
    <mergeCell ref="D6:D9"/>
    <mergeCell ref="F7:F8"/>
    <mergeCell ref="G7:G8"/>
    <mergeCell ref="N7:N8"/>
    <mergeCell ref="O7:O8"/>
    <mergeCell ref="P7:P8"/>
    <mergeCell ref="Q7:Q8"/>
    <mergeCell ref="J7:J8"/>
    <mergeCell ref="K7:K8"/>
    <mergeCell ref="C24:D24"/>
    <mergeCell ref="H7:H8"/>
    <mergeCell ref="AI7:AI8"/>
    <mergeCell ref="A6:A8"/>
    <mergeCell ref="AC7:AC8"/>
    <mergeCell ref="R7:R8"/>
    <mergeCell ref="S7:S8"/>
    <mergeCell ref="T7:T8"/>
    <mergeCell ref="U7:U8"/>
    <mergeCell ref="V7:V8"/>
    <mergeCell ref="A3:AH3"/>
    <mergeCell ref="L35:O35"/>
    <mergeCell ref="X31:AC31"/>
    <mergeCell ref="AD7:AD8"/>
    <mergeCell ref="AE7:AE8"/>
    <mergeCell ref="AF7:AF8"/>
    <mergeCell ref="AG7:AG8"/>
    <mergeCell ref="AH7:AH8"/>
    <mergeCell ref="A21:B25"/>
    <mergeCell ref="C21:D21"/>
    <mergeCell ref="C22:D22"/>
    <mergeCell ref="C23:D23"/>
    <mergeCell ref="C25:D25"/>
    <mergeCell ref="W7:W8"/>
    <mergeCell ref="A9:B9"/>
    <mergeCell ref="C6:C9"/>
    <mergeCell ref="AN8:AN9"/>
    <mergeCell ref="AO8:AO9"/>
    <mergeCell ref="L7:L8"/>
    <mergeCell ref="M7:M8"/>
    <mergeCell ref="AJ8:AJ9"/>
    <mergeCell ref="AK8:AK9"/>
    <mergeCell ref="AL8:AL9"/>
    <mergeCell ref="AJ6:AJ7"/>
    <mergeCell ref="E9:AH9"/>
    <mergeCell ref="X7:X8"/>
    <mergeCell ref="Y7:Y8"/>
    <mergeCell ref="Z7:Z8"/>
    <mergeCell ref="AA7:AA8"/>
    <mergeCell ref="AB7:AB8"/>
    <mergeCell ref="I7:I8"/>
    <mergeCell ref="E7:E8"/>
  </mergeCells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2023-08-25T14:11:22Z</dcterms:created>
  <dcterms:modified xsi:type="dcterms:W3CDTF">2023-12-21T20:56:09Z</dcterms:modified>
</cp:coreProperties>
</file>